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mc:AlternateContent xmlns:mc="http://schemas.openxmlformats.org/markup-compatibility/2006">
    <mc:Choice Requires="x15">
      <x15ac:absPath xmlns:x15ac="http://schemas.microsoft.com/office/spreadsheetml/2010/11/ac" url="D:\NOWA_STRONA_WWW\STUDENCI\DYPLOMANCI\TEMATY_PRAC_DYPLOMOWYCH\"/>
    </mc:Choice>
  </mc:AlternateContent>
  <xr:revisionPtr revIDLastSave="0" documentId="8_{25FAA84E-FB86-4688-AC61-90398BE0AE41}" xr6:coauthVersionLast="36" xr6:coauthVersionMax="36" xr10:uidLastSave="{00000000-0000-0000-0000-000000000000}"/>
  <workbookProtection workbookAlgorithmName="SHA-512" workbookHashValue="vop3r7W/asmuM5J61hzuNKi/KxqZ4kXLPcX2BJGb+oYKIoabyaeln/pfNc+C8bLeJaLcbQVpne1wNKzD3h/zIA==" workbookSaltValue="kSdujPtzbZf/FdLt6YK0Ew==" workbookSpinCount="100000" lockStructure="1"/>
  <bookViews>
    <workbookView xWindow="0" yWindow="0" windowWidth="28800" windowHeight="14025" tabRatio="591" xr2:uid="{00000000-000D-0000-FFFF-FFFF00000000}"/>
  </bookViews>
  <sheets>
    <sheet name="Tematy" sheetId="1" r:id="rId1"/>
    <sheet name="Prowadzacy" sheetId="2" state="hidden" r:id="rId2"/>
    <sheet name="studia" sheetId="3" state="hidden" r:id="rId3"/>
    <sheet name="Arkusz1" sheetId="4" r:id="rId4"/>
  </sheets>
  <externalReferences>
    <externalReference r:id="rId5"/>
  </externalReferences>
  <definedNames>
    <definedName name="_xlnm._FilterDatabase" localSheetId="1" hidden="1">Prowadzacy!$A$1:$L$110</definedName>
    <definedName name="_xlnm._FilterDatabase" localSheetId="0" hidden="1">Tematy!$A$5:$AL$524</definedName>
    <definedName name="ee">[1]studia!$A$17:$A$18</definedName>
    <definedName name="eee">[1]studia!$F$1:$F$12</definedName>
    <definedName name="forma">studia!$A$17:$A$18</definedName>
    <definedName name="kierunki">studia!$F$1:$F$12</definedName>
    <definedName name="Pracownicy">Prowadzacy!$F$2:$F$109</definedName>
    <definedName name="robert" localSheetId="2">studia!$F$1:$F$12</definedName>
    <definedName name="taknie">studia!$B$17:$B$18</definedName>
  </definedNames>
  <calcPr calcId="191029"/>
</workbook>
</file>

<file path=xl/calcChain.xml><?xml version="1.0" encoding="utf-8"?>
<calcChain xmlns="http://schemas.openxmlformats.org/spreadsheetml/2006/main">
  <c r="D530" i="1" l="1"/>
  <c r="C530" i="1"/>
  <c r="B530" i="1"/>
  <c r="Q112" i="1" l="1"/>
  <c r="P112" i="1"/>
  <c r="O112" i="1"/>
  <c r="N112" i="1"/>
  <c r="M112" i="1"/>
  <c r="L112" i="1"/>
  <c r="D111" i="1"/>
  <c r="C111" i="1"/>
  <c r="B111" i="1"/>
  <c r="Q111" i="1"/>
  <c r="P111" i="1"/>
  <c r="O111" i="1"/>
  <c r="N111" i="1"/>
  <c r="M111" i="1"/>
  <c r="L111" i="1"/>
  <c r="D110" i="1"/>
  <c r="C110" i="1"/>
  <c r="B110" i="1"/>
  <c r="Q255" i="1"/>
  <c r="P255" i="1"/>
  <c r="O255" i="1"/>
  <c r="N255" i="1"/>
  <c r="M255" i="1"/>
  <c r="L255" i="1"/>
  <c r="D255" i="1"/>
  <c r="C255" i="1"/>
  <c r="B255" i="1"/>
  <c r="Q487" i="1"/>
  <c r="P487" i="1"/>
  <c r="O487" i="1"/>
  <c r="N487" i="1"/>
  <c r="M487" i="1"/>
  <c r="L487" i="1"/>
  <c r="D487" i="1"/>
  <c r="C487" i="1"/>
  <c r="B487" i="1"/>
  <c r="Q264" i="1"/>
  <c r="P264" i="1"/>
  <c r="O264" i="1"/>
  <c r="N264" i="1"/>
  <c r="M264" i="1"/>
  <c r="L264" i="1"/>
  <c r="D264" i="1"/>
  <c r="C264" i="1"/>
  <c r="B264" i="1"/>
  <c r="Q115" i="1"/>
  <c r="P115" i="1"/>
  <c r="O115" i="1"/>
  <c r="N115" i="1"/>
  <c r="M115" i="1"/>
  <c r="L115" i="1"/>
  <c r="D114" i="1"/>
  <c r="C114" i="1"/>
  <c r="B114" i="1"/>
  <c r="Q114" i="1"/>
  <c r="P114" i="1"/>
  <c r="O114" i="1"/>
  <c r="N114" i="1"/>
  <c r="M114" i="1"/>
  <c r="L114" i="1"/>
  <c r="D113" i="1"/>
  <c r="C113" i="1"/>
  <c r="B113" i="1"/>
  <c r="Q67" i="1" l="1"/>
  <c r="P67" i="1"/>
  <c r="O67" i="1"/>
  <c r="N67" i="1"/>
  <c r="M67" i="1"/>
  <c r="L67" i="1"/>
  <c r="D516" i="1"/>
  <c r="C516" i="1"/>
  <c r="B516" i="1"/>
  <c r="Q66" i="1"/>
  <c r="P66" i="1"/>
  <c r="O66" i="1"/>
  <c r="N66" i="1"/>
  <c r="M66" i="1"/>
  <c r="L66" i="1"/>
  <c r="D493" i="1"/>
  <c r="C493" i="1"/>
  <c r="B493" i="1"/>
  <c r="Q175" i="1"/>
  <c r="P175" i="1"/>
  <c r="O175" i="1"/>
  <c r="N175" i="1"/>
  <c r="M175" i="1"/>
  <c r="L175" i="1"/>
  <c r="D492" i="1"/>
  <c r="C492" i="1"/>
  <c r="B492" i="1"/>
  <c r="Q174" i="1"/>
  <c r="P174" i="1"/>
  <c r="O174" i="1"/>
  <c r="N174" i="1"/>
  <c r="M174" i="1"/>
  <c r="L174" i="1"/>
  <c r="D491" i="1"/>
  <c r="C491" i="1"/>
  <c r="B491" i="1"/>
  <c r="Q173" i="1"/>
  <c r="P173" i="1"/>
  <c r="O173" i="1"/>
  <c r="N173" i="1"/>
  <c r="M173" i="1"/>
  <c r="L173" i="1"/>
  <c r="D490" i="1"/>
  <c r="C490" i="1"/>
  <c r="B490" i="1"/>
  <c r="Q46" i="1"/>
  <c r="P46" i="1"/>
  <c r="O46" i="1"/>
  <c r="N46" i="1"/>
  <c r="M46" i="1"/>
  <c r="L46" i="1"/>
  <c r="D481" i="1"/>
  <c r="C481" i="1"/>
  <c r="B481" i="1"/>
  <c r="Q45" i="1"/>
  <c r="P45" i="1"/>
  <c r="O45" i="1"/>
  <c r="N45" i="1"/>
  <c r="M45" i="1"/>
  <c r="L45" i="1"/>
  <c r="D480" i="1"/>
  <c r="C480" i="1"/>
  <c r="B480" i="1"/>
  <c r="Q166" i="1"/>
  <c r="P166" i="1"/>
  <c r="O166" i="1"/>
  <c r="N166" i="1"/>
  <c r="M166" i="1"/>
  <c r="L166" i="1"/>
  <c r="D414" i="1"/>
  <c r="C414" i="1"/>
  <c r="B414" i="1"/>
  <c r="Q165" i="1"/>
  <c r="P165" i="1"/>
  <c r="O165" i="1"/>
  <c r="N165" i="1"/>
  <c r="M165" i="1"/>
  <c r="L165" i="1"/>
  <c r="D327" i="1"/>
  <c r="C327" i="1"/>
  <c r="B327" i="1"/>
  <c r="Q50" i="1"/>
  <c r="P50" i="1"/>
  <c r="O50" i="1"/>
  <c r="N50" i="1"/>
  <c r="M50" i="1"/>
  <c r="L50" i="1"/>
  <c r="D326" i="1"/>
  <c r="C326" i="1"/>
  <c r="B326" i="1"/>
  <c r="Q49" i="1"/>
  <c r="P49" i="1"/>
  <c r="O49" i="1"/>
  <c r="N49" i="1"/>
  <c r="M49" i="1"/>
  <c r="L49" i="1"/>
  <c r="D325" i="1"/>
  <c r="C325" i="1"/>
  <c r="B325" i="1"/>
  <c r="Q252" i="1"/>
  <c r="P252" i="1"/>
  <c r="O252" i="1"/>
  <c r="N252" i="1"/>
  <c r="M252" i="1"/>
  <c r="L252" i="1"/>
  <c r="D324" i="1"/>
  <c r="C324" i="1"/>
  <c r="B324" i="1"/>
  <c r="Q53" i="1"/>
  <c r="P53" i="1"/>
  <c r="O53" i="1"/>
  <c r="N53" i="1"/>
  <c r="M53" i="1"/>
  <c r="L53" i="1"/>
  <c r="D323" i="1"/>
  <c r="C323" i="1"/>
  <c r="B323" i="1"/>
  <c r="Q52" i="1"/>
  <c r="P52" i="1"/>
  <c r="O52" i="1"/>
  <c r="N52" i="1"/>
  <c r="M52" i="1"/>
  <c r="L52" i="1"/>
  <c r="D321" i="1"/>
  <c r="C321" i="1"/>
  <c r="B321" i="1"/>
  <c r="Q51" i="1"/>
  <c r="P51" i="1"/>
  <c r="O51" i="1"/>
  <c r="N51" i="1"/>
  <c r="M51" i="1"/>
  <c r="L51" i="1"/>
  <c r="D320" i="1"/>
  <c r="C320" i="1"/>
  <c r="B320" i="1"/>
  <c r="Q58" i="1"/>
  <c r="P58" i="1"/>
  <c r="O58" i="1"/>
  <c r="N58" i="1"/>
  <c r="M58" i="1"/>
  <c r="L58" i="1"/>
  <c r="D319" i="1"/>
  <c r="C319" i="1"/>
  <c r="B319" i="1"/>
  <c r="Q48" i="1"/>
  <c r="P48" i="1"/>
  <c r="O48" i="1"/>
  <c r="N48" i="1"/>
  <c r="M48" i="1"/>
  <c r="L48" i="1"/>
  <c r="D310" i="1"/>
  <c r="C310" i="1"/>
  <c r="B310" i="1"/>
  <c r="Q36" i="1"/>
  <c r="P36" i="1"/>
  <c r="O36" i="1"/>
  <c r="N36" i="1"/>
  <c r="M36" i="1"/>
  <c r="L36" i="1"/>
  <c r="D309" i="1"/>
  <c r="C309" i="1"/>
  <c r="B309" i="1"/>
  <c r="Q33" i="1"/>
  <c r="P33" i="1"/>
  <c r="O33" i="1"/>
  <c r="N33" i="1"/>
  <c r="M33" i="1"/>
  <c r="L33" i="1"/>
  <c r="D308" i="1"/>
  <c r="C308" i="1"/>
  <c r="B308" i="1"/>
  <c r="Q493" i="1"/>
  <c r="P493" i="1"/>
  <c r="O493" i="1"/>
  <c r="N493" i="1"/>
  <c r="M493" i="1"/>
  <c r="L493" i="1"/>
  <c r="D256" i="1"/>
  <c r="C256" i="1"/>
  <c r="B256" i="1"/>
  <c r="Q492" i="1"/>
  <c r="P492" i="1"/>
  <c r="O492" i="1"/>
  <c r="N492" i="1"/>
  <c r="M492" i="1"/>
  <c r="L492" i="1"/>
  <c r="D252" i="1"/>
  <c r="C252" i="1"/>
  <c r="B252" i="1"/>
  <c r="Q491" i="1"/>
  <c r="P491" i="1"/>
  <c r="O491" i="1"/>
  <c r="N491" i="1"/>
  <c r="M491" i="1"/>
  <c r="L491" i="1"/>
  <c r="D174" i="1"/>
  <c r="C174" i="1"/>
  <c r="B174" i="1"/>
  <c r="Q490" i="1"/>
  <c r="P490" i="1"/>
  <c r="O490" i="1"/>
  <c r="N490" i="1"/>
  <c r="M490" i="1"/>
  <c r="L490" i="1"/>
  <c r="D173" i="1"/>
  <c r="C173" i="1"/>
  <c r="B173" i="1"/>
  <c r="Q98" i="1"/>
  <c r="P98" i="1"/>
  <c r="O98" i="1"/>
  <c r="N98" i="1"/>
  <c r="M98" i="1"/>
  <c r="L98" i="1"/>
  <c r="D172" i="1"/>
  <c r="C172" i="1"/>
  <c r="B172" i="1"/>
  <c r="Q99" i="1" l="1"/>
  <c r="P99" i="1"/>
  <c r="O99" i="1"/>
  <c r="N99" i="1"/>
  <c r="M99" i="1"/>
  <c r="L99" i="1"/>
  <c r="D165" i="1"/>
  <c r="C165" i="1"/>
  <c r="B165" i="1"/>
  <c r="Q104" i="1"/>
  <c r="P104" i="1"/>
  <c r="O104" i="1"/>
  <c r="N104" i="1"/>
  <c r="M104" i="1"/>
  <c r="L104" i="1"/>
  <c r="D164" i="1"/>
  <c r="C164" i="1"/>
  <c r="B164" i="1"/>
  <c r="Q87" i="1"/>
  <c r="P87" i="1"/>
  <c r="O87" i="1"/>
  <c r="N87" i="1"/>
  <c r="M87" i="1"/>
  <c r="L87" i="1"/>
  <c r="Q93" i="1"/>
  <c r="P93" i="1"/>
  <c r="O93" i="1"/>
  <c r="N93" i="1"/>
  <c r="M93" i="1"/>
  <c r="L93" i="1"/>
  <c r="D184" i="1"/>
  <c r="C184" i="1"/>
  <c r="B184" i="1"/>
  <c r="Q7" i="1"/>
  <c r="P7" i="1"/>
  <c r="O7" i="1"/>
  <c r="N7" i="1"/>
  <c r="M7" i="1"/>
  <c r="L7" i="1"/>
  <c r="D103" i="1"/>
  <c r="C103" i="1"/>
  <c r="B103" i="1"/>
  <c r="D98" i="1"/>
  <c r="C98" i="1"/>
  <c r="B98" i="1"/>
  <c r="D93" i="1"/>
  <c r="C93" i="1"/>
  <c r="B93" i="1"/>
  <c r="Q310" i="1"/>
  <c r="P310" i="1"/>
  <c r="O310" i="1"/>
  <c r="N310" i="1"/>
  <c r="M310" i="1"/>
  <c r="L310" i="1"/>
  <c r="D87" i="1"/>
  <c r="C87" i="1"/>
  <c r="B87" i="1"/>
  <c r="Q80" i="1"/>
  <c r="P80" i="1"/>
  <c r="O80" i="1"/>
  <c r="N80" i="1"/>
  <c r="M80" i="1"/>
  <c r="L80" i="1"/>
  <c r="D81" i="1"/>
  <c r="C81" i="1"/>
  <c r="B81" i="1"/>
  <c r="Q309" i="1"/>
  <c r="P309" i="1"/>
  <c r="O309" i="1"/>
  <c r="N309" i="1"/>
  <c r="M309" i="1"/>
  <c r="L309" i="1"/>
  <c r="D515" i="1"/>
  <c r="C515" i="1"/>
  <c r="B515" i="1"/>
  <c r="Q256" i="1"/>
  <c r="P256" i="1"/>
  <c r="O256" i="1"/>
  <c r="N256" i="1"/>
  <c r="M256" i="1"/>
  <c r="L256" i="1"/>
  <c r="D80" i="1"/>
  <c r="C80" i="1"/>
  <c r="B80" i="1"/>
  <c r="Q308" i="1"/>
  <c r="P308" i="1"/>
  <c r="O308" i="1"/>
  <c r="N308" i="1"/>
  <c r="M308" i="1"/>
  <c r="L308" i="1"/>
  <c r="D67" i="1"/>
  <c r="C67" i="1"/>
  <c r="B67" i="1"/>
  <c r="Q321" i="1"/>
  <c r="P321" i="1"/>
  <c r="O321" i="1"/>
  <c r="N321" i="1"/>
  <c r="M321" i="1"/>
  <c r="L321" i="1"/>
  <c r="D66" i="1"/>
  <c r="C66" i="1"/>
  <c r="B66" i="1"/>
  <c r="Q516" i="1"/>
  <c r="P516" i="1"/>
  <c r="O516" i="1"/>
  <c r="N516" i="1"/>
  <c r="M516" i="1"/>
  <c r="L516" i="1"/>
  <c r="D58" i="1"/>
  <c r="C58" i="1"/>
  <c r="B58" i="1"/>
  <c r="Q81" i="1"/>
  <c r="P81" i="1"/>
  <c r="O81" i="1"/>
  <c r="N81" i="1"/>
  <c r="M81" i="1"/>
  <c r="L81" i="1"/>
  <c r="D53" i="1"/>
  <c r="C53" i="1"/>
  <c r="B53" i="1"/>
  <c r="Q414" i="1"/>
  <c r="P414" i="1"/>
  <c r="O414" i="1"/>
  <c r="N414" i="1"/>
  <c r="M414" i="1"/>
  <c r="L414" i="1"/>
  <c r="D52" i="1"/>
  <c r="C52" i="1"/>
  <c r="B52" i="1"/>
  <c r="Q320" i="1"/>
  <c r="P320" i="1"/>
  <c r="O320" i="1"/>
  <c r="N320" i="1"/>
  <c r="M320" i="1"/>
  <c r="L320" i="1"/>
  <c r="D51" i="1"/>
  <c r="C51" i="1"/>
  <c r="B51" i="1"/>
  <c r="Q319" i="1"/>
  <c r="P319" i="1"/>
  <c r="O319" i="1"/>
  <c r="N319" i="1"/>
  <c r="M319" i="1"/>
  <c r="L319" i="1"/>
  <c r="D50" i="1"/>
  <c r="C50" i="1"/>
  <c r="B50" i="1"/>
  <c r="Q515" i="1"/>
  <c r="P515" i="1"/>
  <c r="O515" i="1"/>
  <c r="N515" i="1"/>
  <c r="M515" i="1"/>
  <c r="L515" i="1"/>
  <c r="D49" i="1"/>
  <c r="C49" i="1"/>
  <c r="B49" i="1"/>
  <c r="Q327" i="1"/>
  <c r="P327" i="1"/>
  <c r="O327" i="1"/>
  <c r="N327" i="1"/>
  <c r="M327" i="1"/>
  <c r="L327" i="1"/>
  <c r="D48" i="1"/>
  <c r="C48" i="1"/>
  <c r="B48" i="1"/>
  <c r="Q326" i="1"/>
  <c r="P326" i="1"/>
  <c r="O326" i="1"/>
  <c r="N326" i="1"/>
  <c r="M326" i="1"/>
  <c r="L326" i="1"/>
  <c r="D46" i="1"/>
  <c r="C46" i="1"/>
  <c r="B46" i="1"/>
  <c r="Q325" i="1"/>
  <c r="P325" i="1"/>
  <c r="O325" i="1"/>
  <c r="N325" i="1"/>
  <c r="M325" i="1"/>
  <c r="L325" i="1"/>
  <c r="D45" i="1"/>
  <c r="C45" i="1"/>
  <c r="B45" i="1"/>
  <c r="Q324" i="1"/>
  <c r="P324" i="1"/>
  <c r="O324" i="1"/>
  <c r="N324" i="1"/>
  <c r="M324" i="1"/>
  <c r="L324" i="1"/>
  <c r="D36" i="1"/>
  <c r="C36" i="1"/>
  <c r="B36" i="1"/>
  <c r="Q323" i="1"/>
  <c r="P323" i="1"/>
  <c r="O323" i="1"/>
  <c r="N323" i="1"/>
  <c r="M323" i="1"/>
  <c r="L323" i="1"/>
  <c r="D33" i="1"/>
  <c r="C33" i="1"/>
  <c r="B33" i="1"/>
  <c r="Q481" i="1"/>
  <c r="P481" i="1"/>
  <c r="O481" i="1"/>
  <c r="N481" i="1"/>
  <c r="M481" i="1"/>
  <c r="L481" i="1"/>
  <c r="Q480" i="1"/>
  <c r="P480" i="1"/>
  <c r="O480" i="1"/>
  <c r="N480" i="1"/>
  <c r="M480" i="1"/>
  <c r="L480" i="1"/>
  <c r="D7" i="1"/>
  <c r="C7" i="1"/>
  <c r="B7" i="1"/>
  <c r="M27" i="2" l="1"/>
  <c r="I27" i="2"/>
  <c r="L27" i="2"/>
  <c r="F27" i="2" s="1"/>
  <c r="G27" i="2"/>
  <c r="G62" i="2"/>
  <c r="I62" i="2"/>
  <c r="L62" i="2"/>
  <c r="F62" i="2" s="1"/>
  <c r="M62" i="2"/>
  <c r="M101" i="2"/>
  <c r="I101" i="2"/>
  <c r="L101" i="2"/>
  <c r="F101" i="2" s="1"/>
  <c r="G101" i="2"/>
  <c r="M36" i="2"/>
  <c r="I36" i="2"/>
  <c r="L36" i="2"/>
  <c r="F36" i="2" s="1"/>
  <c r="G36" i="2"/>
  <c r="I94" i="2" l="1"/>
  <c r="L94" i="2"/>
  <c r="F94" i="2" s="1"/>
  <c r="M94" i="2"/>
  <c r="G94" i="2"/>
  <c r="M88" i="2"/>
  <c r="I88" i="2"/>
  <c r="L88" i="2"/>
  <c r="F88" i="2" s="1"/>
  <c r="G88" i="2"/>
  <c r="M33" i="2" l="1"/>
  <c r="L33" i="2"/>
  <c r="F33" i="2" s="1"/>
  <c r="I33" i="2"/>
  <c r="G33" i="2"/>
  <c r="M21" i="2" l="1"/>
  <c r="L21" i="2"/>
  <c r="F21" i="2" s="1"/>
  <c r="I21" i="2"/>
  <c r="G21" i="2"/>
  <c r="M52" i="2"/>
  <c r="L52" i="2"/>
  <c r="F52" i="2" s="1"/>
  <c r="I52" i="2"/>
  <c r="G52" i="2"/>
  <c r="M74" i="2" l="1"/>
  <c r="L74" i="2"/>
  <c r="F74" i="2" s="1"/>
  <c r="I74" i="2"/>
  <c r="G74" i="2"/>
  <c r="M63" i="2" l="1"/>
  <c r="L63" i="2"/>
  <c r="F63" i="2" s="1"/>
  <c r="I63" i="2"/>
  <c r="G63" i="2"/>
  <c r="M103" i="2"/>
  <c r="L103" i="2"/>
  <c r="F103" i="2" s="1"/>
  <c r="I103" i="2"/>
  <c r="G103" i="2"/>
  <c r="M85" i="2"/>
  <c r="L85" i="2"/>
  <c r="F85" i="2" s="1"/>
  <c r="I85" i="2"/>
  <c r="G85" i="2"/>
  <c r="M60" i="2"/>
  <c r="L60" i="2"/>
  <c r="F60" i="2" s="1"/>
  <c r="I60" i="2"/>
  <c r="G60" i="2"/>
  <c r="I109" i="2"/>
  <c r="I108" i="2"/>
  <c r="I107" i="2"/>
  <c r="I106" i="2"/>
  <c r="I105" i="2"/>
  <c r="I104" i="2"/>
  <c r="I102" i="2"/>
  <c r="I100" i="2"/>
  <c r="I99" i="2"/>
  <c r="I98" i="2"/>
  <c r="I97" i="2"/>
  <c r="I96" i="2"/>
  <c r="I95" i="2"/>
  <c r="I93" i="2"/>
  <c r="I92" i="2"/>
  <c r="I91" i="2"/>
  <c r="I90" i="2"/>
  <c r="I89" i="2"/>
  <c r="I87" i="2"/>
  <c r="I86" i="2"/>
  <c r="I84" i="2"/>
  <c r="I83" i="2"/>
  <c r="I82" i="2"/>
  <c r="I81" i="2"/>
  <c r="I80" i="2"/>
  <c r="I79" i="2"/>
  <c r="I78" i="2"/>
  <c r="I77" i="2"/>
  <c r="I76" i="2"/>
  <c r="I75" i="2"/>
  <c r="I73" i="2"/>
  <c r="I72" i="2"/>
  <c r="I71" i="2"/>
  <c r="I70" i="2"/>
  <c r="I69" i="2"/>
  <c r="I68" i="2"/>
  <c r="I67" i="2"/>
  <c r="I66" i="2"/>
  <c r="I65" i="2"/>
  <c r="I64" i="2"/>
  <c r="I61" i="2"/>
  <c r="I59" i="2"/>
  <c r="I58" i="2"/>
  <c r="I57" i="2"/>
  <c r="I56" i="2"/>
  <c r="I55" i="2"/>
  <c r="I54" i="2"/>
  <c r="I53" i="2"/>
  <c r="I51" i="2"/>
  <c r="I50" i="2"/>
  <c r="I49" i="2"/>
  <c r="I48" i="2"/>
  <c r="I47" i="2"/>
  <c r="I46" i="2"/>
  <c r="I45" i="2"/>
  <c r="I44" i="2"/>
  <c r="I43" i="2"/>
  <c r="I42" i="2"/>
  <c r="I41" i="2"/>
  <c r="I40" i="2"/>
  <c r="I39" i="2"/>
  <c r="I38" i="2"/>
  <c r="I37" i="2"/>
  <c r="I35" i="2"/>
  <c r="I34" i="2"/>
  <c r="I32" i="2"/>
  <c r="I31" i="2"/>
  <c r="I30" i="2"/>
  <c r="I29" i="2"/>
  <c r="I28" i="2"/>
  <c r="I26" i="2"/>
  <c r="I25" i="2"/>
  <c r="I24" i="2"/>
  <c r="I23" i="2"/>
  <c r="I22" i="2"/>
  <c r="I20" i="2"/>
  <c r="I19" i="2"/>
  <c r="I18" i="2"/>
  <c r="I17" i="2"/>
  <c r="I16" i="2"/>
  <c r="I15" i="2"/>
  <c r="I14" i="2"/>
  <c r="I13" i="2"/>
  <c r="I12" i="2"/>
  <c r="I11" i="2"/>
  <c r="I10" i="2"/>
  <c r="I9" i="2"/>
  <c r="I8" i="2"/>
  <c r="I7" i="2"/>
  <c r="I6" i="2"/>
  <c r="I5" i="2"/>
  <c r="I4" i="2"/>
  <c r="I3" i="2"/>
  <c r="I2" i="2"/>
  <c r="G109" i="2"/>
  <c r="G108" i="2"/>
  <c r="G107" i="2"/>
  <c r="G106" i="2"/>
  <c r="G105" i="2"/>
  <c r="G104" i="2"/>
  <c r="G102" i="2"/>
  <c r="G100" i="2"/>
  <c r="G99" i="2"/>
  <c r="G98" i="2"/>
  <c r="G97" i="2"/>
  <c r="G96" i="2"/>
  <c r="G95" i="2"/>
  <c r="G93" i="2"/>
  <c r="G92" i="2"/>
  <c r="G91" i="2"/>
  <c r="G90" i="2"/>
  <c r="G89" i="2"/>
  <c r="G87" i="2"/>
  <c r="G86" i="2"/>
  <c r="G84" i="2"/>
  <c r="G83" i="2"/>
  <c r="G82" i="2"/>
  <c r="G81" i="2"/>
  <c r="G80" i="2"/>
  <c r="G79" i="2"/>
  <c r="G78" i="2"/>
  <c r="G77" i="2"/>
  <c r="G76" i="2"/>
  <c r="G75" i="2"/>
  <c r="G73" i="2"/>
  <c r="G72" i="2"/>
  <c r="G71" i="2"/>
  <c r="G70" i="2"/>
  <c r="G69" i="2"/>
  <c r="G68" i="2"/>
  <c r="G67" i="2"/>
  <c r="G66" i="2"/>
  <c r="G65" i="2"/>
  <c r="G64" i="2"/>
  <c r="G61" i="2"/>
  <c r="G59" i="2"/>
  <c r="G58" i="2"/>
  <c r="G57" i="2"/>
  <c r="G56" i="2"/>
  <c r="G55" i="2"/>
  <c r="G54" i="2"/>
  <c r="G53" i="2"/>
  <c r="G51" i="2"/>
  <c r="G50" i="2"/>
  <c r="G49" i="2"/>
  <c r="G48" i="2"/>
  <c r="G47" i="2"/>
  <c r="G46" i="2"/>
  <c r="G45" i="2"/>
  <c r="G44" i="2"/>
  <c r="G43" i="2"/>
  <c r="G42" i="2"/>
  <c r="G41" i="2"/>
  <c r="G40" i="2"/>
  <c r="G39" i="2"/>
  <c r="G38" i="2"/>
  <c r="G37" i="2"/>
  <c r="G35" i="2"/>
  <c r="G34" i="2"/>
  <c r="G32" i="2"/>
  <c r="G31" i="2"/>
  <c r="G30" i="2"/>
  <c r="G29" i="2"/>
  <c r="G28" i="2"/>
  <c r="G26" i="2"/>
  <c r="G25" i="2"/>
  <c r="G24" i="2"/>
  <c r="G23" i="2"/>
  <c r="G22" i="2"/>
  <c r="G20" i="2"/>
  <c r="G19" i="2"/>
  <c r="G18" i="2"/>
  <c r="G17" i="2"/>
  <c r="G16" i="2"/>
  <c r="G15" i="2"/>
  <c r="G14" i="2"/>
  <c r="G13" i="2"/>
  <c r="G12" i="2"/>
  <c r="G11" i="2"/>
  <c r="G10" i="2"/>
  <c r="G9" i="2"/>
  <c r="G8" i="2"/>
  <c r="G7" i="2"/>
  <c r="G6" i="2"/>
  <c r="G5" i="2"/>
  <c r="G4" i="2"/>
  <c r="G3" i="2"/>
  <c r="G2" i="2"/>
  <c r="L22" i="2"/>
  <c r="F22" i="2" s="1"/>
  <c r="M22" i="2"/>
  <c r="M12" i="2"/>
  <c r="L12" i="2"/>
  <c r="F12" i="2" s="1"/>
  <c r="M2" i="2"/>
  <c r="L2" i="2"/>
  <c r="F2" i="2" s="1"/>
  <c r="L53" i="2"/>
  <c r="F53" i="2" s="1"/>
  <c r="M53" i="2"/>
  <c r="M82" i="2" l="1"/>
  <c r="L82" i="2"/>
  <c r="F82" i="2" s="1"/>
  <c r="I12" i="3" l="1"/>
  <c r="I11" i="3"/>
  <c r="I10" i="3"/>
  <c r="I9" i="3"/>
  <c r="I8" i="3"/>
  <c r="I7" i="3"/>
  <c r="I6" i="3"/>
  <c r="I4" i="3"/>
  <c r="I3" i="3"/>
  <c r="I2" i="3"/>
  <c r="H3" i="3"/>
  <c r="G3" i="3"/>
  <c r="E3" i="3"/>
  <c r="F3" i="3" s="1"/>
  <c r="I1" i="3"/>
  <c r="H1" i="3"/>
  <c r="G1" i="3"/>
  <c r="E1" i="3"/>
  <c r="F1" i="3" s="1"/>
  <c r="D1" i="3" l="1"/>
  <c r="D3" i="3"/>
  <c r="M107" i="2"/>
  <c r="L107" i="2" l="1"/>
  <c r="F107" i="2" s="1"/>
  <c r="G12" i="3"/>
  <c r="H12" i="3"/>
  <c r="E12" i="3"/>
  <c r="D12" i="3" s="1"/>
  <c r="M3" i="2"/>
  <c r="M4" i="2"/>
  <c r="M5" i="2"/>
  <c r="M6" i="2"/>
  <c r="M7" i="2"/>
  <c r="M8" i="2"/>
  <c r="M9" i="2"/>
  <c r="M10" i="2"/>
  <c r="M11" i="2"/>
  <c r="M13" i="2"/>
  <c r="M14" i="2"/>
  <c r="M15" i="2"/>
  <c r="M16" i="2"/>
  <c r="M17" i="2"/>
  <c r="M18" i="2"/>
  <c r="M19" i="2"/>
  <c r="M20" i="2"/>
  <c r="M23" i="2"/>
  <c r="M24" i="2"/>
  <c r="M25" i="2"/>
  <c r="M26" i="2"/>
  <c r="M28" i="2"/>
  <c r="M29" i="2"/>
  <c r="M30" i="2"/>
  <c r="M31" i="2"/>
  <c r="M32" i="2"/>
  <c r="M34" i="2"/>
  <c r="M35" i="2"/>
  <c r="M37" i="2"/>
  <c r="M38" i="2"/>
  <c r="M39" i="2"/>
  <c r="M40" i="2"/>
  <c r="M41" i="2"/>
  <c r="M42" i="2"/>
  <c r="M43" i="2"/>
  <c r="M44" i="2"/>
  <c r="M45" i="2"/>
  <c r="M46" i="2"/>
  <c r="M47" i="2"/>
  <c r="M48" i="2"/>
  <c r="M49" i="2"/>
  <c r="M50" i="2"/>
  <c r="M51" i="2"/>
  <c r="M54" i="2"/>
  <c r="M55" i="2"/>
  <c r="M56" i="2"/>
  <c r="M57" i="2"/>
  <c r="M58" i="2"/>
  <c r="M59" i="2"/>
  <c r="M61" i="2"/>
  <c r="M64" i="2"/>
  <c r="M65" i="2"/>
  <c r="M66" i="2"/>
  <c r="M67" i="2"/>
  <c r="M68" i="2"/>
  <c r="M69" i="2"/>
  <c r="M70" i="2"/>
  <c r="M71" i="2"/>
  <c r="M72" i="2"/>
  <c r="M73" i="2"/>
  <c r="M75" i="2"/>
  <c r="M76" i="2"/>
  <c r="M77" i="2"/>
  <c r="M78" i="2"/>
  <c r="M79" i="2"/>
  <c r="M80" i="2"/>
  <c r="M81" i="2"/>
  <c r="M83" i="2"/>
  <c r="M84" i="2"/>
  <c r="M86" i="2"/>
  <c r="M87" i="2"/>
  <c r="M89" i="2"/>
  <c r="M90" i="2"/>
  <c r="M91" i="2"/>
  <c r="M92" i="2"/>
  <c r="M93" i="2"/>
  <c r="M95" i="2"/>
  <c r="M96" i="2"/>
  <c r="M97" i="2"/>
  <c r="M98" i="2"/>
  <c r="M99" i="2"/>
  <c r="M100" i="2"/>
  <c r="M102" i="2"/>
  <c r="M104" i="2"/>
  <c r="M105" i="2"/>
  <c r="M106" i="2"/>
  <c r="M108" i="2"/>
  <c r="M109" i="2"/>
  <c r="E2" i="3"/>
  <c r="D2" i="3" s="1"/>
  <c r="E4" i="3"/>
  <c r="D4" i="3" s="1"/>
  <c r="E5" i="3"/>
  <c r="D5" i="3" s="1"/>
  <c r="E6" i="3"/>
  <c r="D6" i="3" s="1"/>
  <c r="E7" i="3"/>
  <c r="D7" i="3" s="1"/>
  <c r="E8" i="3"/>
  <c r="D8" i="3" s="1"/>
  <c r="E9" i="3"/>
  <c r="D9" i="3" s="1"/>
  <c r="E10" i="3"/>
  <c r="D10" i="3" s="1"/>
  <c r="E11" i="3"/>
  <c r="D11" i="3" s="1"/>
  <c r="F12" i="3" l="1"/>
  <c r="H2" i="3"/>
  <c r="H4" i="3"/>
  <c r="H5" i="3"/>
  <c r="H6" i="3"/>
  <c r="H7" i="3"/>
  <c r="H8" i="3"/>
  <c r="H9" i="3"/>
  <c r="H10" i="3"/>
  <c r="H11" i="3"/>
  <c r="G2" i="3"/>
  <c r="G4" i="3"/>
  <c r="G5" i="3"/>
  <c r="G6" i="3"/>
  <c r="G7" i="3"/>
  <c r="G8" i="3"/>
  <c r="G9" i="3"/>
  <c r="G10" i="3"/>
  <c r="G11" i="3"/>
  <c r="F2" i="3"/>
  <c r="F4" i="3"/>
  <c r="F5" i="3"/>
  <c r="F6" i="3"/>
  <c r="F7" i="3"/>
  <c r="F8" i="3"/>
  <c r="F9" i="3"/>
  <c r="F10" i="3"/>
  <c r="F11" i="3"/>
  <c r="L1" i="2"/>
  <c r="L3" i="2"/>
  <c r="L4" i="2"/>
  <c r="L5" i="2"/>
  <c r="L6" i="2"/>
  <c r="L7" i="2"/>
  <c r="L8" i="2"/>
  <c r="L9" i="2"/>
  <c r="L10" i="2"/>
  <c r="L11" i="2"/>
  <c r="L13" i="2"/>
  <c r="L14" i="2"/>
  <c r="L15" i="2"/>
  <c r="L16" i="2"/>
  <c r="L17" i="2"/>
  <c r="L18" i="2"/>
  <c r="L19" i="2"/>
  <c r="L20" i="2"/>
  <c r="L23" i="2"/>
  <c r="L24" i="2"/>
  <c r="L25" i="2"/>
  <c r="L26" i="2"/>
  <c r="L28" i="2"/>
  <c r="L29" i="2"/>
  <c r="L30" i="2"/>
  <c r="L31" i="2"/>
  <c r="L32" i="2"/>
  <c r="L34" i="2"/>
  <c r="L35" i="2"/>
  <c r="L37" i="2"/>
  <c r="L38" i="2"/>
  <c r="L39" i="2"/>
  <c r="L40" i="2"/>
  <c r="L41" i="2"/>
  <c r="L42" i="2"/>
  <c r="L43" i="2"/>
  <c r="L44" i="2"/>
  <c r="L45" i="2"/>
  <c r="L46" i="2"/>
  <c r="L47" i="2"/>
  <c r="L48" i="2"/>
  <c r="L49" i="2"/>
  <c r="L50" i="2"/>
  <c r="L51" i="2"/>
  <c r="L54" i="2"/>
  <c r="L55" i="2"/>
  <c r="L56" i="2"/>
  <c r="L57" i="2"/>
  <c r="L58" i="2"/>
  <c r="L59" i="2"/>
  <c r="L61" i="2"/>
  <c r="L64" i="2"/>
  <c r="L65" i="2"/>
  <c r="L66" i="2"/>
  <c r="L67" i="2"/>
  <c r="L68" i="2"/>
  <c r="L69" i="2"/>
  <c r="L70" i="2"/>
  <c r="L71" i="2"/>
  <c r="L72" i="2"/>
  <c r="L73" i="2"/>
  <c r="L75" i="2"/>
  <c r="L76" i="2"/>
  <c r="L77" i="2"/>
  <c r="L78" i="2"/>
  <c r="L79" i="2"/>
  <c r="L80" i="2"/>
  <c r="L81" i="2"/>
  <c r="L83" i="2"/>
  <c r="L84" i="2"/>
  <c r="L86" i="2"/>
  <c r="L87" i="2"/>
  <c r="L89" i="2"/>
  <c r="L90" i="2"/>
  <c r="L91" i="2"/>
  <c r="L92" i="2"/>
  <c r="L93" i="2"/>
  <c r="L95" i="2"/>
  <c r="L96" i="2"/>
  <c r="L97" i="2"/>
  <c r="L98" i="2"/>
  <c r="L99" i="2"/>
  <c r="L100" i="2"/>
  <c r="L102" i="2"/>
  <c r="L104" i="2"/>
  <c r="L105" i="2"/>
  <c r="L106" i="2"/>
  <c r="L108" i="2"/>
  <c r="L109" i="2"/>
  <c r="B6" i="1" l="1"/>
  <c r="D20" i="1"/>
  <c r="D37" i="1"/>
  <c r="D62" i="1"/>
  <c r="D82" i="1"/>
  <c r="D101" i="1"/>
  <c r="D122" i="1"/>
  <c r="D138" i="1"/>
  <c r="D154" i="1"/>
  <c r="D171" i="1"/>
  <c r="D190" i="1"/>
  <c r="D206" i="1"/>
  <c r="D222" i="1"/>
  <c r="D238" i="1"/>
  <c r="D10" i="1"/>
  <c r="D26" i="1"/>
  <c r="D43" i="1"/>
  <c r="D70" i="1"/>
  <c r="D89" i="1"/>
  <c r="D108" i="1"/>
  <c r="D128" i="1"/>
  <c r="D144" i="1"/>
  <c r="D159" i="1"/>
  <c r="D180" i="1"/>
  <c r="D196" i="1"/>
  <c r="D212" i="1"/>
  <c r="D228" i="1"/>
  <c r="D246" i="1"/>
  <c r="D23" i="1"/>
  <c r="D40" i="1"/>
  <c r="D65" i="1"/>
  <c r="D85" i="1"/>
  <c r="D105" i="1"/>
  <c r="D125" i="1"/>
  <c r="D141" i="1"/>
  <c r="D177" i="1"/>
  <c r="D193" i="1"/>
  <c r="D209" i="1"/>
  <c r="D225" i="1"/>
  <c r="D241" i="1"/>
  <c r="D262" i="1"/>
  <c r="D279" i="1"/>
  <c r="D295" i="1"/>
  <c r="D318" i="1"/>
  <c r="D342" i="1"/>
  <c r="D358" i="1"/>
  <c r="D373" i="1"/>
  <c r="D54" i="1"/>
  <c r="D131" i="1"/>
  <c r="D199" i="1"/>
  <c r="D257" i="1"/>
  <c r="D280" i="1"/>
  <c r="D301" i="1"/>
  <c r="D337" i="1"/>
  <c r="D359" i="1"/>
  <c r="D379" i="1"/>
  <c r="D399" i="1"/>
  <c r="D410" i="1"/>
  <c r="D427" i="1"/>
  <c r="D442" i="1"/>
  <c r="D8" i="1"/>
  <c r="D24" i="1"/>
  <c r="D41" i="1"/>
  <c r="D68" i="1"/>
  <c r="D86" i="1"/>
  <c r="D106" i="1"/>
  <c r="D126" i="1"/>
  <c r="D142" i="1"/>
  <c r="D157" i="1"/>
  <c r="D178" i="1"/>
  <c r="D194" i="1"/>
  <c r="D210" i="1"/>
  <c r="D226" i="1"/>
  <c r="D242" i="1"/>
  <c r="D14" i="1"/>
  <c r="D292" i="1"/>
  <c r="D55" i="1"/>
  <c r="D74" i="1"/>
  <c r="D94" i="1"/>
  <c r="D116" i="1"/>
  <c r="D132" i="1"/>
  <c r="D148" i="1"/>
  <c r="D163" i="1"/>
  <c r="D200" i="1"/>
  <c r="D216" i="1"/>
  <c r="D232" i="1"/>
  <c r="D11" i="1"/>
  <c r="D27" i="1"/>
  <c r="D44" i="1"/>
  <c r="D71" i="1"/>
  <c r="D90" i="1"/>
  <c r="D109" i="1"/>
  <c r="D129" i="1"/>
  <c r="D145" i="1"/>
  <c r="D160" i="1"/>
  <c r="D181" i="1"/>
  <c r="D197" i="1"/>
  <c r="D213" i="1"/>
  <c r="D229" i="1"/>
  <c r="D247" i="1"/>
  <c r="D267" i="1"/>
  <c r="D283" i="1"/>
  <c r="D299" i="1"/>
  <c r="D330" i="1"/>
  <c r="D346" i="1"/>
  <c r="D362" i="1"/>
  <c r="D377" i="1"/>
  <c r="D393" i="1"/>
  <c r="D73" i="1"/>
  <c r="D147" i="1"/>
  <c r="D215" i="1"/>
  <c r="D263" i="1"/>
  <c r="D285" i="1"/>
  <c r="D306" i="1"/>
  <c r="D343" i="1"/>
  <c r="D364" i="1"/>
  <c r="D384" i="1"/>
  <c r="D402" i="1"/>
  <c r="D415" i="1"/>
  <c r="D431" i="1"/>
  <c r="D445" i="1"/>
  <c r="D16" i="1"/>
  <c r="D31" i="1"/>
  <c r="D57" i="1"/>
  <c r="D76" i="1"/>
  <c r="D96" i="1"/>
  <c r="D118" i="1"/>
  <c r="D134" i="1"/>
  <c r="D150" i="1"/>
  <c r="D167" i="1"/>
  <c r="D186" i="1"/>
  <c r="D202" i="1"/>
  <c r="D218" i="1"/>
  <c r="D234" i="1"/>
  <c r="D9" i="1"/>
  <c r="D22" i="1"/>
  <c r="D39" i="1"/>
  <c r="D64" i="1"/>
  <c r="D84" i="1"/>
  <c r="D104" i="1"/>
  <c r="D124" i="1"/>
  <c r="D140" i="1"/>
  <c r="D156" i="1"/>
  <c r="D176" i="1"/>
  <c r="D192" i="1"/>
  <c r="D208" i="1"/>
  <c r="D224" i="1"/>
  <c r="D240" i="1"/>
  <c r="D19" i="1"/>
  <c r="D35" i="1"/>
  <c r="D61" i="1"/>
  <c r="D79" i="1"/>
  <c r="D100" i="1"/>
  <c r="D121" i="1"/>
  <c r="D137" i="1"/>
  <c r="D153" i="1"/>
  <c r="D170" i="1"/>
  <c r="D189" i="1"/>
  <c r="D205" i="1"/>
  <c r="D221" i="1"/>
  <c r="D237" i="1"/>
  <c r="D258" i="1"/>
  <c r="D275" i="1"/>
  <c r="D290" i="1"/>
  <c r="D307" i="1"/>
  <c r="D338" i="1"/>
  <c r="D354" i="1"/>
  <c r="D385" i="1"/>
  <c r="D29" i="1"/>
  <c r="D115" i="1"/>
  <c r="D183" i="1"/>
  <c r="D249" i="1"/>
  <c r="D274" i="1"/>
  <c r="D296" i="1"/>
  <c r="D332" i="1"/>
  <c r="D353" i="1"/>
  <c r="D374" i="1"/>
  <c r="D395" i="1"/>
  <c r="D407" i="1"/>
  <c r="D423" i="1"/>
  <c r="D438" i="1"/>
  <c r="D453" i="1"/>
  <c r="D465" i="1"/>
  <c r="D478" i="1"/>
  <c r="D499" i="1"/>
  <c r="D517" i="1"/>
  <c r="D17" i="1"/>
  <c r="D97" i="1"/>
  <c r="D168" i="1"/>
  <c r="D235" i="1"/>
  <c r="D270" i="1"/>
  <c r="D291" i="1"/>
  <c r="D328" i="1"/>
  <c r="D349" i="1"/>
  <c r="D370" i="1"/>
  <c r="D391" i="1"/>
  <c r="D420" i="1"/>
  <c r="D435" i="1"/>
  <c r="D450" i="1"/>
  <c r="D462" i="1"/>
  <c r="D475" i="1"/>
  <c r="D83" i="1"/>
  <c r="D155" i="1"/>
  <c r="D223" i="1"/>
  <c r="D266" i="1"/>
  <c r="D287" i="1"/>
  <c r="D314" i="1"/>
  <c r="D345" i="1"/>
  <c r="D367" i="1"/>
  <c r="D388" i="1"/>
  <c r="D404" i="1"/>
  <c r="D417" i="1"/>
  <c r="D432" i="1"/>
  <c r="D447" i="1"/>
  <c r="D459" i="1"/>
  <c r="D474" i="1"/>
  <c r="D495" i="1"/>
  <c r="D195" i="1"/>
  <c r="D336" i="1"/>
  <c r="D409" i="1"/>
  <c r="D468" i="1"/>
  <c r="D510" i="1"/>
  <c r="C18" i="1"/>
  <c r="C34" i="1"/>
  <c r="C60" i="1"/>
  <c r="C78" i="1"/>
  <c r="C99" i="1"/>
  <c r="C120" i="1"/>
  <c r="C136" i="1"/>
  <c r="C152" i="1"/>
  <c r="C169" i="1"/>
  <c r="D143" i="1"/>
  <c r="D347" i="1"/>
  <c r="D437" i="1"/>
  <c r="D506" i="1"/>
  <c r="C15" i="1"/>
  <c r="C37" i="1"/>
  <c r="C69" i="1"/>
  <c r="C95" i="1"/>
  <c r="C122" i="1"/>
  <c r="C143" i="1"/>
  <c r="C166" i="1"/>
  <c r="C188" i="1"/>
  <c r="C204" i="1"/>
  <c r="C220" i="1"/>
  <c r="C236" i="1"/>
  <c r="C257" i="1"/>
  <c r="C274" i="1"/>
  <c r="C289" i="1"/>
  <c r="C306" i="1"/>
  <c r="C337" i="1"/>
  <c r="C353" i="1"/>
  <c r="C369" i="1"/>
  <c r="C384" i="1"/>
  <c r="C400" i="1"/>
  <c r="C411" i="1"/>
  <c r="C428" i="1"/>
  <c r="C443" i="1"/>
  <c r="C454" i="1"/>
  <c r="C470" i="1"/>
  <c r="C485" i="1"/>
  <c r="C504" i="1"/>
  <c r="C522" i="1"/>
  <c r="D284" i="1"/>
  <c r="D405" i="1"/>
  <c r="D477" i="1"/>
  <c r="D524" i="1"/>
  <c r="D72" i="1"/>
  <c r="D146" i="1"/>
  <c r="D214" i="1"/>
  <c r="D34" i="1"/>
  <c r="D120" i="1"/>
  <c r="D188" i="1"/>
  <c r="D15" i="1"/>
  <c r="D95" i="1"/>
  <c r="D166" i="1"/>
  <c r="D386" i="1"/>
  <c r="D303" i="1"/>
  <c r="D381" i="1"/>
  <c r="D231" i="1"/>
  <c r="D348" i="1"/>
  <c r="D419" i="1"/>
  <c r="D457" i="1"/>
  <c r="D503" i="1"/>
  <c r="D59" i="1"/>
  <c r="D151" i="1"/>
  <c r="D250" i="1"/>
  <c r="D281" i="1"/>
  <c r="D313" i="1"/>
  <c r="D355" i="1"/>
  <c r="D380" i="1"/>
  <c r="D403" i="1"/>
  <c r="D424" i="1"/>
  <c r="D443" i="1"/>
  <c r="D458" i="1"/>
  <c r="D479" i="1"/>
  <c r="D38" i="1"/>
  <c r="D139" i="1"/>
  <c r="D239" i="1"/>
  <c r="D277" i="1"/>
  <c r="D304" i="1"/>
  <c r="D351" i="1"/>
  <c r="D376" i="1"/>
  <c r="D421" i="1"/>
  <c r="D440" i="1"/>
  <c r="D455" i="1"/>
  <c r="D476" i="1"/>
  <c r="D42" i="1"/>
  <c r="D300" i="1"/>
  <c r="D426" i="1"/>
  <c r="D500" i="1"/>
  <c r="C10" i="1"/>
  <c r="C292" i="1"/>
  <c r="C64" i="1"/>
  <c r="C89" i="1"/>
  <c r="C116" i="1"/>
  <c r="C140" i="1"/>
  <c r="C159" i="1"/>
  <c r="D25" i="1"/>
  <c r="D372" i="1"/>
  <c r="C20" i="1"/>
  <c r="C56" i="1"/>
  <c r="C88" i="1"/>
  <c r="C127" i="1"/>
  <c r="C154" i="1"/>
  <c r="C208" i="1"/>
  <c r="C228" i="1"/>
  <c r="C250" i="1"/>
  <c r="C278" i="1"/>
  <c r="C298" i="1"/>
  <c r="C333" i="1"/>
  <c r="C357" i="1"/>
  <c r="C376" i="1"/>
  <c r="C396" i="1"/>
  <c r="C416" i="1"/>
  <c r="C435" i="1"/>
  <c r="C311" i="1"/>
  <c r="C518" i="1"/>
  <c r="D158" i="1"/>
  <c r="D383" i="1"/>
  <c r="D501" i="1"/>
  <c r="C16" i="1"/>
  <c r="C38" i="1"/>
  <c r="C71" i="1"/>
  <c r="C96" i="1"/>
  <c r="C123" i="1"/>
  <c r="C145" i="1"/>
  <c r="C167" i="1"/>
  <c r="C189" i="1"/>
  <c r="C205" i="1"/>
  <c r="C221" i="1"/>
  <c r="C237" i="1"/>
  <c r="C258" i="1"/>
  <c r="C275" i="1"/>
  <c r="C290" i="1"/>
  <c r="C307" i="1"/>
  <c r="C338" i="1"/>
  <c r="C354" i="1"/>
  <c r="C385" i="1"/>
  <c r="C412" i="1"/>
  <c r="C429" i="1"/>
  <c r="C455" i="1"/>
  <c r="C471" i="1"/>
  <c r="C486" i="1"/>
  <c r="C505" i="1"/>
  <c r="C523" i="1"/>
  <c r="D389" i="1"/>
  <c r="D519" i="1"/>
  <c r="C23" i="1"/>
  <c r="C77" i="1"/>
  <c r="C130" i="1"/>
  <c r="C177" i="1"/>
  <c r="C210" i="1"/>
  <c r="C242" i="1"/>
  <c r="C280" i="1"/>
  <c r="C322" i="1"/>
  <c r="C359" i="1"/>
  <c r="C390" i="1"/>
  <c r="C418" i="1"/>
  <c r="D12" i="1"/>
  <c r="D91" i="1"/>
  <c r="D161" i="1"/>
  <c r="D230" i="1"/>
  <c r="D60" i="1"/>
  <c r="D136" i="1"/>
  <c r="D204" i="1"/>
  <c r="D30" i="1"/>
  <c r="D117" i="1"/>
  <c r="D185" i="1"/>
  <c r="D251" i="1"/>
  <c r="D334" i="1"/>
  <c r="D13" i="1"/>
  <c r="D269" i="1"/>
  <c r="D369" i="1"/>
  <c r="D434" i="1"/>
  <c r="D461" i="1"/>
  <c r="D484" i="1"/>
  <c r="D507" i="1"/>
  <c r="D77" i="1"/>
  <c r="D187" i="1"/>
  <c r="D259" i="1"/>
  <c r="D286" i="1"/>
  <c r="D333" i="1"/>
  <c r="D360" i="1"/>
  <c r="D387" i="1"/>
  <c r="D408" i="1"/>
  <c r="D428" i="1"/>
  <c r="D446" i="1"/>
  <c r="D466" i="1"/>
  <c r="D485" i="1"/>
  <c r="D63" i="1"/>
  <c r="D175" i="1"/>
  <c r="D253" i="1"/>
  <c r="D282" i="1"/>
  <c r="D329" i="1"/>
  <c r="D356" i="1"/>
  <c r="D382" i="1"/>
  <c r="D406" i="1"/>
  <c r="D425" i="1"/>
  <c r="D463" i="1"/>
  <c r="D482" i="1"/>
  <c r="D127" i="1"/>
  <c r="D357" i="1"/>
  <c r="D441" i="1"/>
  <c r="D505" i="1"/>
  <c r="C14" i="1"/>
  <c r="C39" i="1"/>
  <c r="C70" i="1"/>
  <c r="C94" i="1"/>
  <c r="C124" i="1"/>
  <c r="C144" i="1"/>
  <c r="C163" i="1"/>
  <c r="D227" i="1"/>
  <c r="D401" i="1"/>
  <c r="D498" i="1"/>
  <c r="C25" i="1"/>
  <c r="C62" i="1"/>
  <c r="C101" i="1"/>
  <c r="C133" i="1"/>
  <c r="C158" i="1"/>
  <c r="C192" i="1"/>
  <c r="C212" i="1"/>
  <c r="C232" i="1"/>
  <c r="C261" i="1"/>
  <c r="C282" i="1"/>
  <c r="C302" i="1"/>
  <c r="C341" i="1"/>
  <c r="C361" i="1"/>
  <c r="C380" i="1"/>
  <c r="C403" i="1"/>
  <c r="C420" i="1"/>
  <c r="C439" i="1"/>
  <c r="C458" i="1"/>
  <c r="C475" i="1"/>
  <c r="C500" i="1"/>
  <c r="D243" i="1"/>
  <c r="D422" i="1"/>
  <c r="D508" i="1"/>
  <c r="C21" i="1"/>
  <c r="C44" i="1"/>
  <c r="C76" i="1"/>
  <c r="C102" i="1"/>
  <c r="C129" i="1"/>
  <c r="C150" i="1"/>
  <c r="C175" i="1"/>
  <c r="C193" i="1"/>
  <c r="C209" i="1"/>
  <c r="C225" i="1"/>
  <c r="C241" i="1"/>
  <c r="C262" i="1"/>
  <c r="C279" i="1"/>
  <c r="C295" i="1"/>
  <c r="C318" i="1"/>
  <c r="C342" i="1"/>
  <c r="C358" i="1"/>
  <c r="C373" i="1"/>
  <c r="C404" i="1"/>
  <c r="C417" i="1"/>
  <c r="C432" i="1"/>
  <c r="C447" i="1"/>
  <c r="C459" i="1"/>
  <c r="C474" i="1"/>
  <c r="C495" i="1"/>
  <c r="C509" i="1"/>
  <c r="D88" i="1"/>
  <c r="D430" i="1"/>
  <c r="C32" i="1"/>
  <c r="C91" i="1"/>
  <c r="C141" i="1"/>
  <c r="C186" i="1"/>
  <c r="C218" i="1"/>
  <c r="C253" i="1"/>
  <c r="C287" i="1"/>
  <c r="C335" i="1"/>
  <c r="C367" i="1"/>
  <c r="C398" i="1"/>
  <c r="C426" i="1"/>
  <c r="D47" i="1"/>
  <c r="D130" i="1"/>
  <c r="D198" i="1"/>
  <c r="D18" i="1"/>
  <c r="D99" i="1"/>
  <c r="D169" i="1"/>
  <c r="D236" i="1"/>
  <c r="D75" i="1"/>
  <c r="D149" i="1"/>
  <c r="D217" i="1"/>
  <c r="D366" i="1"/>
  <c r="D162" i="1"/>
  <c r="D322" i="1"/>
  <c r="D316" i="1"/>
  <c r="D473" i="1"/>
  <c r="D233" i="1"/>
  <c r="D521" i="1"/>
  <c r="D32" i="1"/>
  <c r="D135" i="1"/>
  <c r="D219" i="1"/>
  <c r="D276" i="1"/>
  <c r="D302" i="1"/>
  <c r="D344" i="1"/>
  <c r="D375" i="1"/>
  <c r="D400" i="1"/>
  <c r="D416" i="1"/>
  <c r="D439" i="1"/>
  <c r="D454" i="1"/>
  <c r="D21" i="1"/>
  <c r="D123" i="1"/>
  <c r="D207" i="1"/>
  <c r="D272" i="1"/>
  <c r="D298" i="1"/>
  <c r="D340" i="1"/>
  <c r="D371" i="1"/>
  <c r="D397" i="1"/>
  <c r="D412" i="1"/>
  <c r="D436" i="1"/>
  <c r="D312" i="1"/>
  <c r="D471" i="1"/>
  <c r="D497" i="1"/>
  <c r="D278" i="1"/>
  <c r="D398" i="1"/>
  <c r="D483" i="1"/>
  <c r="D523" i="1"/>
  <c r="C26" i="1"/>
  <c r="C55" i="1"/>
  <c r="C84" i="1"/>
  <c r="C108" i="1"/>
  <c r="C132" i="1"/>
  <c r="C156" i="1"/>
  <c r="C180" i="1"/>
  <c r="D305" i="1"/>
  <c r="D456" i="1"/>
  <c r="D522" i="1"/>
  <c r="C9" i="1"/>
  <c r="C42" i="1"/>
  <c r="C82" i="1"/>
  <c r="C117" i="1"/>
  <c r="C149" i="1"/>
  <c r="C179" i="1"/>
  <c r="C200" i="1"/>
  <c r="C224" i="1"/>
  <c r="C246" i="1"/>
  <c r="C270" i="1"/>
  <c r="C294" i="1"/>
  <c r="C329" i="1"/>
  <c r="C349" i="1"/>
  <c r="C372" i="1"/>
  <c r="C392" i="1"/>
  <c r="C408" i="1"/>
  <c r="C245" i="1"/>
  <c r="C450" i="1"/>
  <c r="C466" i="1"/>
  <c r="C494" i="1"/>
  <c r="C512" i="1"/>
  <c r="D69" i="1"/>
  <c r="D352" i="1"/>
  <c r="D460" i="1"/>
  <c r="C11" i="1"/>
  <c r="C31" i="1"/>
  <c r="C63" i="1"/>
  <c r="C90" i="1"/>
  <c r="C118" i="1"/>
  <c r="C139" i="1"/>
  <c r="C160" i="1"/>
  <c r="C185" i="1"/>
  <c r="C201" i="1"/>
  <c r="C217" i="1"/>
  <c r="C386" i="1"/>
  <c r="C251" i="1"/>
  <c r="C271" i="1"/>
  <c r="C303" i="1"/>
  <c r="C334" i="1"/>
  <c r="C350" i="1"/>
  <c r="C366" i="1"/>
  <c r="C381" i="1"/>
  <c r="C397" i="1"/>
  <c r="C425" i="1"/>
  <c r="C440" i="1"/>
  <c r="C312" i="1"/>
  <c r="C467" i="1"/>
  <c r="C482" i="1"/>
  <c r="C501" i="1"/>
  <c r="C519" i="1"/>
  <c r="D331" i="1"/>
  <c r="D502" i="1"/>
  <c r="C12" i="1"/>
  <c r="C65" i="1"/>
  <c r="C119" i="1"/>
  <c r="C161" i="1"/>
  <c r="C202" i="1"/>
  <c r="C234" i="1"/>
  <c r="C272" i="1"/>
  <c r="C304" i="1"/>
  <c r="C351" i="1"/>
  <c r="C382" i="1"/>
  <c r="C409" i="1"/>
  <c r="C441" i="1"/>
  <c r="C468" i="1"/>
  <c r="C502" i="1"/>
  <c r="B19" i="1"/>
  <c r="B35" i="1"/>
  <c r="B61" i="1"/>
  <c r="B79" i="1"/>
  <c r="B100" i="1"/>
  <c r="B121" i="1"/>
  <c r="B137" i="1"/>
  <c r="B153" i="1"/>
  <c r="B170" i="1"/>
  <c r="B189" i="1"/>
  <c r="B205" i="1"/>
  <c r="B221" i="1"/>
  <c r="B237" i="1"/>
  <c r="B258" i="1"/>
  <c r="B275" i="1"/>
  <c r="B290" i="1"/>
  <c r="B307" i="1"/>
  <c r="B338" i="1"/>
  <c r="B354" i="1"/>
  <c r="D394" i="1"/>
  <c r="D520" i="1"/>
  <c r="C24" i="1"/>
  <c r="C79" i="1"/>
  <c r="C131" i="1"/>
  <c r="C178" i="1"/>
  <c r="C211" i="1"/>
  <c r="C243" i="1"/>
  <c r="C281" i="1"/>
  <c r="C328" i="1"/>
  <c r="C360" i="1"/>
  <c r="C391" i="1"/>
  <c r="C419" i="1"/>
  <c r="C449" i="1"/>
  <c r="C511" i="1"/>
  <c r="B8" i="1"/>
  <c r="B24" i="1"/>
  <c r="B41" i="1"/>
  <c r="B68" i="1"/>
  <c r="B86" i="1"/>
  <c r="B106" i="1"/>
  <c r="B126" i="1"/>
  <c r="B142" i="1"/>
  <c r="B157" i="1"/>
  <c r="B178" i="1"/>
  <c r="B194" i="1"/>
  <c r="B210" i="1"/>
  <c r="B226" i="1"/>
  <c r="B242" i="1"/>
  <c r="B263" i="1"/>
  <c r="B280" i="1"/>
  <c r="B296" i="1"/>
  <c r="B322" i="1"/>
  <c r="B343" i="1"/>
  <c r="B359" i="1"/>
  <c r="D363" i="1"/>
  <c r="C17" i="1"/>
  <c r="C125" i="1"/>
  <c r="C206" i="1"/>
  <c r="C276" i="1"/>
  <c r="C355" i="1"/>
  <c r="C413" i="1"/>
  <c r="C472" i="1"/>
  <c r="B38" i="1"/>
  <c r="B83" i="1"/>
  <c r="B123" i="1"/>
  <c r="B155" i="1"/>
  <c r="B191" i="1"/>
  <c r="B223" i="1"/>
  <c r="B260" i="1"/>
  <c r="B293" i="1"/>
  <c r="B340" i="1"/>
  <c r="B370" i="1"/>
  <c r="B387" i="1"/>
  <c r="B401" i="1"/>
  <c r="B413" i="1"/>
  <c r="B430" i="1"/>
  <c r="B444" i="1"/>
  <c r="B456" i="1"/>
  <c r="B472" i="1"/>
  <c r="B488" i="1"/>
  <c r="B506" i="1"/>
  <c r="B524" i="1"/>
  <c r="D211" i="1"/>
  <c r="C100" i="1"/>
  <c r="C191" i="1"/>
  <c r="C260" i="1"/>
  <c r="C340" i="1"/>
  <c r="C402" i="1"/>
  <c r="C457" i="1"/>
  <c r="B292" i="1"/>
  <c r="B74" i="1"/>
  <c r="B116" i="1"/>
  <c r="B148" i="1"/>
  <c r="B216" i="1"/>
  <c r="B250" i="1"/>
  <c r="B286" i="1"/>
  <c r="B333" i="1"/>
  <c r="B365" i="1"/>
  <c r="B383" i="1"/>
  <c r="B399" i="1"/>
  <c r="B410" i="1"/>
  <c r="B427" i="1"/>
  <c r="B442" i="1"/>
  <c r="B316" i="1"/>
  <c r="B469" i="1"/>
  <c r="B484" i="1"/>
  <c r="B503" i="1"/>
  <c r="B521" i="1"/>
  <c r="D6" i="1"/>
  <c r="C85" i="1"/>
  <c r="C182" i="1"/>
  <c r="C248" i="1"/>
  <c r="C331" i="1"/>
  <c r="C394" i="1"/>
  <c r="C452" i="1"/>
  <c r="C514" i="1"/>
  <c r="B25" i="1"/>
  <c r="B69" i="1"/>
  <c r="B107" i="1"/>
  <c r="B143" i="1"/>
  <c r="B179" i="1"/>
  <c r="B211" i="1"/>
  <c r="B243" i="1"/>
  <c r="B281" i="1"/>
  <c r="B328" i="1"/>
  <c r="B360" i="1"/>
  <c r="D496" i="1"/>
  <c r="C29" i="1"/>
  <c r="C364" i="1"/>
  <c r="B128" i="1"/>
  <c r="B266" i="1"/>
  <c r="B380" i="1"/>
  <c r="B408" i="1"/>
  <c r="B439" i="1"/>
  <c r="B466" i="1"/>
  <c r="B500" i="1"/>
  <c r="B495" i="1"/>
  <c r="C269" i="1"/>
  <c r="D248" i="1"/>
  <c r="D56" i="1"/>
  <c r="D350" i="1"/>
  <c r="D449" i="1"/>
  <c r="D203" i="1"/>
  <c r="D365" i="1"/>
  <c r="D311" i="1"/>
  <c r="D191" i="1"/>
  <c r="D361" i="1"/>
  <c r="D451" i="1"/>
  <c r="D378" i="1"/>
  <c r="C22" i="1"/>
  <c r="C128" i="1"/>
  <c r="D418" i="1"/>
  <c r="C107" i="1"/>
  <c r="C216" i="1"/>
  <c r="C317" i="1"/>
  <c r="C479" i="1"/>
  <c r="D444" i="1"/>
  <c r="C57" i="1"/>
  <c r="C155" i="1"/>
  <c r="C229" i="1"/>
  <c r="C299" i="1"/>
  <c r="C377" i="1"/>
  <c r="C436" i="1"/>
  <c r="C497" i="1"/>
  <c r="D261" i="1"/>
  <c r="C194" i="1"/>
  <c r="C343" i="1"/>
  <c r="C448" i="1"/>
  <c r="C483" i="1"/>
  <c r="B23" i="1"/>
  <c r="B44" i="1"/>
  <c r="B75" i="1"/>
  <c r="B105" i="1"/>
  <c r="B129" i="1"/>
  <c r="B149" i="1"/>
  <c r="B177" i="1"/>
  <c r="B197" i="1"/>
  <c r="B217" i="1"/>
  <c r="B241" i="1"/>
  <c r="B267" i="1"/>
  <c r="B318" i="1"/>
  <c r="B346" i="1"/>
  <c r="B366" i="1"/>
  <c r="D433" i="1"/>
  <c r="C35" i="1"/>
  <c r="C106" i="1"/>
  <c r="C162" i="1"/>
  <c r="C219" i="1"/>
  <c r="C265" i="1"/>
  <c r="C305" i="1"/>
  <c r="C368" i="1"/>
  <c r="C442" i="1"/>
  <c r="C484" i="1"/>
  <c r="B20" i="1"/>
  <c r="B47" i="1"/>
  <c r="B76" i="1"/>
  <c r="B101" i="1"/>
  <c r="B130" i="1"/>
  <c r="B150" i="1"/>
  <c r="B171" i="1"/>
  <c r="B198" i="1"/>
  <c r="B218" i="1"/>
  <c r="B238" i="1"/>
  <c r="B268" i="1"/>
  <c r="B287" i="1"/>
  <c r="B313" i="1"/>
  <c r="B347" i="1"/>
  <c r="B367" i="1"/>
  <c r="C40" i="1"/>
  <c r="C168" i="1"/>
  <c r="C259" i="1"/>
  <c r="C370" i="1"/>
  <c r="C444" i="1"/>
  <c r="C524" i="1"/>
  <c r="B21" i="1"/>
  <c r="B131" i="1"/>
  <c r="B175" i="1"/>
  <c r="B215" i="1"/>
  <c r="B269" i="1"/>
  <c r="B314" i="1"/>
  <c r="B390" i="1"/>
  <c r="B448" i="1"/>
  <c r="C126" i="1"/>
  <c r="C489" i="1"/>
  <c r="B104" i="1"/>
  <c r="B294" i="1"/>
  <c r="B402" i="1"/>
  <c r="C378" i="1"/>
  <c r="B187" i="1"/>
  <c r="D294" i="1"/>
  <c r="B228" i="1"/>
  <c r="B508" i="1"/>
  <c r="B519" i="1"/>
  <c r="B436" i="1"/>
  <c r="B236" i="1"/>
  <c r="B459" i="1"/>
  <c r="B505" i="1"/>
  <c r="B376" i="1"/>
  <c r="C214" i="1"/>
  <c r="B97" i="1"/>
  <c r="B288" i="1"/>
  <c r="C478" i="1"/>
  <c r="B396" i="1"/>
  <c r="B289" i="1"/>
  <c r="C379" i="1"/>
  <c r="B381" i="1"/>
  <c r="B369" i="1"/>
  <c r="C86" i="1"/>
  <c r="B282" i="1"/>
  <c r="B504" i="1"/>
  <c r="D152" i="1"/>
  <c r="D293" i="1"/>
  <c r="C30" i="1"/>
  <c r="C446" i="1"/>
  <c r="C109" i="1"/>
  <c r="C406" i="1"/>
  <c r="C105" i="1"/>
  <c r="C510" i="1"/>
  <c r="B11" i="1"/>
  <c r="B117" i="1"/>
  <c r="B209" i="1"/>
  <c r="B299" i="1"/>
  <c r="D268" i="1"/>
  <c r="C68" i="1"/>
  <c r="C288" i="1"/>
  <c r="C461" i="1"/>
  <c r="B91" i="1"/>
  <c r="B186" i="1"/>
  <c r="B276" i="1"/>
  <c r="D448" i="1"/>
  <c r="C313" i="1"/>
  <c r="B199" i="1"/>
  <c r="B348" i="1"/>
  <c r="B437" i="1"/>
  <c r="B520" i="1"/>
  <c r="C41" i="1"/>
  <c r="C445" i="1"/>
  <c r="B84" i="1"/>
  <c r="B270" i="1"/>
  <c r="B407" i="1"/>
  <c r="B465" i="1"/>
  <c r="C230" i="1"/>
  <c r="B158" i="1"/>
  <c r="B352" i="1"/>
  <c r="C215" i="1"/>
  <c r="B403" i="1"/>
  <c r="B412" i="1"/>
  <c r="B18" i="1"/>
  <c r="B417" i="1"/>
  <c r="C199" i="1"/>
  <c r="B471" i="1"/>
  <c r="C453" i="1"/>
  <c r="B392" i="1"/>
  <c r="B475" i="1"/>
  <c r="D28" i="1"/>
  <c r="D78" i="1"/>
  <c r="D133" i="1"/>
  <c r="D92" i="1"/>
  <c r="D469" i="1"/>
  <c r="D265" i="1"/>
  <c r="D396" i="1"/>
  <c r="D470" i="1"/>
  <c r="D260" i="1"/>
  <c r="D392" i="1"/>
  <c r="D467" i="1"/>
  <c r="D315" i="1"/>
  <c r="C43" i="1"/>
  <c r="C148" i="1"/>
  <c r="D513" i="1"/>
  <c r="C138" i="1"/>
  <c r="C240" i="1"/>
  <c r="C345" i="1"/>
  <c r="C424" i="1"/>
  <c r="C508" i="1"/>
  <c r="D514" i="1"/>
  <c r="C83" i="1"/>
  <c r="C181" i="1"/>
  <c r="C247" i="1"/>
  <c r="C330" i="1"/>
  <c r="C393" i="1"/>
  <c r="C451" i="1"/>
  <c r="C513" i="1"/>
  <c r="D464" i="1"/>
  <c r="C47" i="1"/>
  <c r="C226" i="1"/>
  <c r="C374" i="1"/>
  <c r="C315" i="1"/>
  <c r="C496" i="1"/>
  <c r="B27" i="1"/>
  <c r="B56" i="1"/>
  <c r="B85" i="1"/>
  <c r="B109" i="1"/>
  <c r="B133" i="1"/>
  <c r="B181" i="1"/>
  <c r="B201" i="1"/>
  <c r="B225" i="1"/>
  <c r="B247" i="1"/>
  <c r="B271" i="1"/>
  <c r="B295" i="1"/>
  <c r="B330" i="1"/>
  <c r="B350" i="1"/>
  <c r="D107" i="1"/>
  <c r="D472" i="1"/>
  <c r="C54" i="1"/>
  <c r="C121" i="1"/>
  <c r="C187" i="1"/>
  <c r="C227" i="1"/>
  <c r="C273" i="1"/>
  <c r="C336" i="1"/>
  <c r="C375" i="1"/>
  <c r="C410" i="1"/>
  <c r="C316" i="1"/>
  <c r="C233" i="1"/>
  <c r="B28" i="1"/>
  <c r="B57" i="1"/>
  <c r="B82" i="1"/>
  <c r="B112" i="1"/>
  <c r="B134" i="1"/>
  <c r="B154" i="1"/>
  <c r="B182" i="1"/>
  <c r="B202" i="1"/>
  <c r="B222" i="1"/>
  <c r="B248" i="1"/>
  <c r="B272" i="1"/>
  <c r="B291" i="1"/>
  <c r="B331" i="1"/>
  <c r="B351" i="1"/>
  <c r="D179" i="1"/>
  <c r="C72" i="1"/>
  <c r="C190" i="1"/>
  <c r="C291" i="1"/>
  <c r="C387" i="1"/>
  <c r="C456" i="1"/>
  <c r="B29" i="1"/>
  <c r="B92" i="1"/>
  <c r="B139" i="1"/>
  <c r="B183" i="1"/>
  <c r="B231" i="1"/>
  <c r="B277" i="1"/>
  <c r="B332" i="1"/>
  <c r="B374" i="1"/>
  <c r="B394" i="1"/>
  <c r="B409" i="1"/>
  <c r="B433" i="1"/>
  <c r="B452" i="1"/>
  <c r="B468" i="1"/>
  <c r="B496" i="1"/>
  <c r="B514" i="1"/>
  <c r="D512" i="1"/>
  <c r="C19" i="1"/>
  <c r="C147" i="1"/>
  <c r="C239" i="1"/>
  <c r="C356" i="1"/>
  <c r="C431" i="1"/>
  <c r="C507" i="1"/>
  <c r="B14" i="1"/>
  <c r="B64" i="1"/>
  <c r="B124" i="1"/>
  <c r="B163" i="1"/>
  <c r="B208" i="1"/>
  <c r="B261" i="1"/>
  <c r="B302" i="1"/>
  <c r="B357" i="1"/>
  <c r="B388" i="1"/>
  <c r="B423" i="1"/>
  <c r="B445" i="1"/>
  <c r="B461" i="1"/>
  <c r="B478" i="1"/>
  <c r="B507" i="1"/>
  <c r="D244" i="1"/>
  <c r="C112" i="1"/>
  <c r="C300" i="1"/>
  <c r="C244" i="1"/>
  <c r="B42" i="1"/>
  <c r="B195" i="1"/>
  <c r="D413" i="1"/>
  <c r="B298" i="1"/>
  <c r="B518" i="1"/>
  <c r="B34" i="1"/>
  <c r="B497" i="1"/>
  <c r="B411" i="1"/>
  <c r="D201" i="1"/>
  <c r="C176" i="1"/>
  <c r="C266" i="1"/>
  <c r="C197" i="1"/>
  <c r="C463" i="1"/>
  <c r="C460" i="1"/>
  <c r="B90" i="1"/>
  <c r="B160" i="1"/>
  <c r="B251" i="1"/>
  <c r="B358" i="1"/>
  <c r="C235" i="1"/>
  <c r="C427" i="1"/>
  <c r="B62" i="1"/>
  <c r="B161" i="1"/>
  <c r="B253" i="1"/>
  <c r="B355" i="1"/>
  <c r="C222" i="1"/>
  <c r="B102" i="1"/>
  <c r="B285" i="1"/>
  <c r="B418" i="1"/>
  <c r="B498" i="1"/>
  <c r="C277" i="1"/>
  <c r="B176" i="1"/>
  <c r="B371" i="1"/>
  <c r="B449" i="1"/>
  <c r="C135" i="1"/>
  <c r="C498" i="1"/>
  <c r="B119" i="1"/>
  <c r="B297" i="1"/>
  <c r="B159" i="1"/>
  <c r="B479" i="1"/>
  <c r="B337" i="1"/>
  <c r="B169" i="1"/>
  <c r="B447" i="1"/>
  <c r="B26" i="1"/>
  <c r="B420" i="1"/>
  <c r="B512" i="1"/>
  <c r="D182" i="1"/>
  <c r="D220" i="1"/>
  <c r="D271" i="1"/>
  <c r="D390" i="1"/>
  <c r="D511" i="1"/>
  <c r="D119" i="1"/>
  <c r="D339" i="1"/>
  <c r="D245" i="1"/>
  <c r="D102" i="1"/>
  <c r="D335" i="1"/>
  <c r="D429" i="1"/>
  <c r="D254" i="1"/>
  <c r="C104" i="1"/>
  <c r="D273" i="1"/>
  <c r="C75" i="1"/>
  <c r="C196" i="1"/>
  <c r="C286" i="1"/>
  <c r="C389" i="1"/>
  <c r="C462" i="1"/>
  <c r="D317" i="1"/>
  <c r="C27" i="1"/>
  <c r="C134" i="1"/>
  <c r="C213" i="1"/>
  <c r="C283" i="1"/>
  <c r="C362" i="1"/>
  <c r="C421" i="1"/>
  <c r="C476" i="1"/>
  <c r="C151" i="1"/>
  <c r="C296" i="1"/>
  <c r="C433" i="1"/>
  <c r="C520" i="1"/>
  <c r="B15" i="1"/>
  <c r="B40" i="1"/>
  <c r="B71" i="1"/>
  <c r="B95" i="1"/>
  <c r="B125" i="1"/>
  <c r="B145" i="1"/>
  <c r="B166" i="1"/>
  <c r="B193" i="1"/>
  <c r="B213" i="1"/>
  <c r="B386" i="1"/>
  <c r="B262" i="1"/>
  <c r="B283" i="1"/>
  <c r="B303" i="1"/>
  <c r="B342" i="1"/>
  <c r="B362" i="1"/>
  <c r="D341" i="1"/>
  <c r="C13" i="1"/>
  <c r="C92" i="1"/>
  <c r="C153" i="1"/>
  <c r="C203" i="1"/>
  <c r="C254" i="1"/>
  <c r="C297" i="1"/>
  <c r="C352" i="1"/>
  <c r="C399" i="1"/>
  <c r="C434" i="1"/>
  <c r="C469" i="1"/>
  <c r="C521" i="1"/>
  <c r="B16" i="1"/>
  <c r="B37" i="1"/>
  <c r="B72" i="1"/>
  <c r="B96" i="1"/>
  <c r="B122" i="1"/>
  <c r="B146" i="1"/>
  <c r="B167" i="1"/>
  <c r="B190" i="1"/>
  <c r="B214" i="1"/>
  <c r="B234" i="1"/>
  <c r="B259" i="1"/>
  <c r="B284" i="1"/>
  <c r="B304" i="1"/>
  <c r="B339" i="1"/>
  <c r="B363" i="1"/>
  <c r="D509" i="1"/>
  <c r="C146" i="1"/>
  <c r="C238" i="1"/>
  <c r="C339" i="1"/>
  <c r="C430" i="1"/>
  <c r="C506" i="1"/>
  <c r="B13" i="1"/>
  <c r="B63" i="1"/>
  <c r="B115" i="1"/>
  <c r="B162" i="1"/>
  <c r="B207" i="1"/>
  <c r="B249" i="1"/>
  <c r="B301" i="1"/>
  <c r="B356" i="1"/>
  <c r="B382" i="1"/>
  <c r="B405" i="1"/>
  <c r="B422" i="1"/>
  <c r="B441" i="1"/>
  <c r="B460" i="1"/>
  <c r="B477" i="1"/>
  <c r="B502" i="1"/>
  <c r="D368" i="1"/>
  <c r="C73" i="1"/>
  <c r="C207" i="1"/>
  <c r="C293" i="1"/>
  <c r="C388" i="1"/>
  <c r="C473" i="1"/>
  <c r="B39" i="1"/>
  <c r="B94" i="1"/>
  <c r="B140" i="1"/>
  <c r="B192" i="1"/>
  <c r="B232" i="1"/>
  <c r="B278" i="1"/>
  <c r="B341" i="1"/>
  <c r="B375" i="1"/>
  <c r="B395" i="1"/>
  <c r="B415" i="1"/>
  <c r="B434" i="1"/>
  <c r="B453" i="1"/>
  <c r="B473" i="1"/>
  <c r="B233" i="1"/>
  <c r="B517" i="1"/>
  <c r="C28" i="1"/>
  <c r="C268" i="1"/>
  <c r="C363" i="1"/>
  <c r="C437" i="1"/>
  <c r="B17" i="1"/>
  <c r="B77" i="1"/>
  <c r="B127" i="1"/>
  <c r="B168" i="1"/>
  <c r="B219" i="1"/>
  <c r="B265" i="1"/>
  <c r="B305" i="1"/>
  <c r="B368" i="1"/>
  <c r="C285" i="1"/>
  <c r="B10" i="1"/>
  <c r="B196" i="1"/>
  <c r="B372" i="1"/>
  <c r="B416" i="1"/>
  <c r="B311" i="1"/>
  <c r="B494" i="1"/>
  <c r="B509" i="1"/>
  <c r="B152" i="1"/>
  <c r="B377" i="1"/>
  <c r="B421" i="1"/>
  <c r="B463" i="1"/>
  <c r="B523" i="1"/>
  <c r="C231" i="1"/>
  <c r="C499" i="1"/>
  <c r="B60" i="1"/>
  <c r="B204" i="1"/>
  <c r="B353" i="1"/>
  <c r="B397" i="1"/>
  <c r="B425" i="1"/>
  <c r="B312" i="1"/>
  <c r="B501" i="1"/>
  <c r="C348" i="1"/>
  <c r="B188" i="1"/>
  <c r="B406" i="1"/>
  <c r="B486" i="1"/>
  <c r="C249" i="1"/>
  <c r="C517" i="1"/>
  <c r="B70" i="1"/>
  <c r="B212" i="1"/>
  <c r="B361" i="1"/>
  <c r="B400" i="1"/>
  <c r="B428" i="1"/>
  <c r="B454" i="1"/>
  <c r="B485" i="1"/>
  <c r="B522" i="1"/>
  <c r="B73" i="1"/>
  <c r="B364" i="1"/>
  <c r="B244" i="1"/>
  <c r="B426" i="1"/>
  <c r="B464" i="1"/>
  <c r="B483" i="1"/>
  <c r="B510" i="1"/>
  <c r="D452" i="1"/>
  <c r="C223" i="1"/>
  <c r="C314" i="1"/>
  <c r="C415" i="1"/>
  <c r="B55" i="1"/>
  <c r="B156" i="1"/>
  <c r="B200" i="1"/>
  <c r="B240" i="1"/>
  <c r="B349" i="1"/>
  <c r="B379" i="1"/>
  <c r="B419" i="1"/>
  <c r="B438" i="1"/>
  <c r="B457" i="1"/>
  <c r="B499" i="1"/>
  <c r="D288" i="1"/>
  <c r="C59" i="1"/>
  <c r="C198" i="1"/>
  <c r="C284" i="1"/>
  <c r="C464" i="1"/>
  <c r="B32" i="1"/>
  <c r="B88" i="1"/>
  <c r="B135" i="1"/>
  <c r="B227" i="1"/>
  <c r="B273" i="1"/>
  <c r="B336" i="1"/>
  <c r="C423" i="1"/>
  <c r="B43" i="1"/>
  <c r="B389" i="1"/>
  <c r="B424" i="1"/>
  <c r="B458" i="1"/>
  <c r="B220" i="1"/>
  <c r="B385" i="1"/>
  <c r="B476" i="1"/>
  <c r="C301" i="1"/>
  <c r="B99" i="1"/>
  <c r="B373" i="1"/>
  <c r="B404" i="1"/>
  <c r="B432" i="1"/>
  <c r="C465" i="1"/>
  <c r="B257" i="1"/>
  <c r="B429" i="1"/>
  <c r="C332" i="1"/>
  <c r="B108" i="1"/>
  <c r="B246" i="1"/>
  <c r="B435" i="1"/>
  <c r="B462" i="1"/>
  <c r="C477" i="1"/>
  <c r="B151" i="1"/>
  <c r="B235" i="1"/>
  <c r="B344" i="1"/>
  <c r="C137" i="1"/>
  <c r="B89" i="1"/>
  <c r="B245" i="1"/>
  <c r="C8" i="1"/>
  <c r="C61" i="1"/>
  <c r="B136" i="1"/>
  <c r="B274" i="1"/>
  <c r="B440" i="1"/>
  <c r="B467" i="1"/>
  <c r="C115" i="1"/>
  <c r="B451" i="1"/>
  <c r="C395" i="1"/>
  <c r="B144" i="1"/>
  <c r="B384" i="1"/>
  <c r="B443" i="1"/>
  <c r="B470" i="1"/>
  <c r="D112" i="1"/>
  <c r="D289" i="1"/>
  <c r="D489" i="1"/>
  <c r="D297" i="1"/>
  <c r="D411" i="1"/>
  <c r="D494" i="1"/>
  <c r="D486" i="1"/>
  <c r="D518" i="1"/>
  <c r="C74" i="1"/>
  <c r="C171" i="1"/>
  <c r="C365" i="1"/>
  <c r="C267" i="1"/>
  <c r="C346" i="1"/>
  <c r="C263" i="1"/>
  <c r="C405" i="1"/>
  <c r="B30" i="1"/>
  <c r="B65" i="1"/>
  <c r="B141" i="1"/>
  <c r="B185" i="1"/>
  <c r="B229" i="1"/>
  <c r="B279" i="1"/>
  <c r="B334" i="1"/>
  <c r="D504" i="1"/>
  <c r="C142" i="1"/>
  <c r="C195" i="1"/>
  <c r="C344" i="1"/>
  <c r="C383" i="1"/>
  <c r="C503" i="1"/>
  <c r="B12" i="1"/>
  <c r="B31" i="1"/>
  <c r="B118" i="1"/>
  <c r="B138" i="1"/>
  <c r="B206" i="1"/>
  <c r="B230" i="1"/>
  <c r="B300" i="1"/>
  <c r="B335" i="1"/>
  <c r="C97" i="1"/>
  <c r="C401" i="1"/>
  <c r="C488" i="1"/>
  <c r="B54" i="1"/>
  <c r="B147" i="1"/>
  <c r="B239" i="1"/>
  <c r="B378" i="1"/>
  <c r="B398" i="1"/>
  <c r="B315" i="1"/>
  <c r="C6" i="1"/>
  <c r="C170" i="1"/>
  <c r="C371" i="1"/>
  <c r="B22" i="1"/>
  <c r="B132" i="1"/>
  <c r="B224" i="1"/>
  <c r="B317" i="1"/>
  <c r="B391" i="1"/>
  <c r="B431" i="1"/>
  <c r="B489" i="1"/>
  <c r="B511" i="1"/>
  <c r="D488" i="1"/>
  <c r="C347" i="1"/>
  <c r="C422" i="1"/>
  <c r="B9" i="1"/>
  <c r="B59" i="1"/>
  <c r="B203" i="1"/>
  <c r="B254" i="1"/>
  <c r="B345" i="1"/>
  <c r="B446" i="1"/>
  <c r="B474" i="1"/>
  <c r="C407" i="1"/>
  <c r="B78" i="1"/>
  <c r="B455" i="1"/>
  <c r="B513" i="1"/>
  <c r="C157" i="1"/>
  <c r="C438" i="1"/>
  <c r="B306" i="1"/>
  <c r="B482" i="1"/>
  <c r="B120" i="1"/>
  <c r="B393" i="1"/>
  <c r="C183" i="1"/>
  <c r="B180" i="1"/>
  <c r="B329" i="1"/>
  <c r="B450" i="1"/>
  <c r="F83" i="2"/>
  <c r="F100" i="2"/>
  <c r="F89" i="2"/>
  <c r="F76" i="2"/>
  <c r="F66" i="2"/>
  <c r="F57" i="2"/>
  <c r="F41" i="2"/>
  <c r="F102" i="2"/>
  <c r="F93" i="2"/>
  <c r="F77" i="2"/>
  <c r="F70" i="2"/>
  <c r="F61" i="2"/>
  <c r="F54" i="2"/>
  <c r="F46" i="2"/>
  <c r="F37" i="2"/>
  <c r="F106" i="2"/>
  <c r="F104" i="2"/>
  <c r="F99" i="2"/>
  <c r="F95" i="2"/>
  <c r="F86" i="2"/>
  <c r="F81" i="2"/>
  <c r="F78" i="2"/>
  <c r="F73" i="2"/>
  <c r="F71" i="2"/>
  <c r="F68" i="2"/>
  <c r="F64" i="2"/>
  <c r="F59" i="2"/>
  <c r="F55" i="2"/>
  <c r="F51" i="2"/>
  <c r="F47" i="2"/>
  <c r="F43" i="2"/>
  <c r="F38" i="2"/>
  <c r="F32" i="2"/>
  <c r="F29" i="2"/>
  <c r="F24" i="2"/>
  <c r="F19" i="2"/>
  <c r="F15" i="2"/>
  <c r="F10" i="2"/>
  <c r="F6" i="2"/>
  <c r="F3" i="2"/>
  <c r="F108" i="2"/>
  <c r="F96" i="2"/>
  <c r="F79" i="2"/>
  <c r="F65" i="2"/>
  <c r="F56" i="2"/>
  <c r="F48" i="2"/>
  <c r="F44" i="2"/>
  <c r="F39" i="2"/>
  <c r="F34" i="2"/>
  <c r="F25" i="2"/>
  <c r="F20" i="2"/>
  <c r="F16" i="2"/>
  <c r="F11" i="2"/>
  <c r="F7" i="2"/>
  <c r="F4" i="2"/>
  <c r="F105" i="2"/>
  <c r="F87" i="2"/>
  <c r="F92" i="2"/>
  <c r="F69" i="2"/>
  <c r="F45" i="2"/>
  <c r="F40" i="2"/>
  <c r="F35" i="2"/>
  <c r="F30" i="2"/>
  <c r="F26" i="2"/>
  <c r="F17" i="2"/>
  <c r="F13" i="2"/>
  <c r="F8" i="2"/>
  <c r="F5" i="2"/>
  <c r="F91" i="2"/>
  <c r="F75" i="2"/>
  <c r="F109" i="2"/>
  <c r="F97" i="2"/>
  <c r="F84" i="2"/>
  <c r="F72" i="2"/>
  <c r="F49" i="2"/>
  <c r="F98" i="2"/>
  <c r="F90" i="2"/>
  <c r="F80" i="2"/>
  <c r="F67" i="2"/>
  <c r="F58" i="2"/>
  <c r="F50" i="2"/>
  <c r="F42" i="2"/>
  <c r="F31" i="2"/>
  <c r="F28" i="2"/>
  <c r="F23" i="2"/>
  <c r="F18" i="2"/>
  <c r="F14" i="2"/>
  <c r="F9" i="2"/>
  <c r="V253" i="1" l="1"/>
  <c r="V494" i="1"/>
  <c r="V257" i="1"/>
  <c r="V128" i="1"/>
  <c r="V314" i="1"/>
  <c r="V460" i="1"/>
  <c r="V452" i="1"/>
  <c r="V265" i="1"/>
  <c r="V483" i="1"/>
  <c r="V455" i="1"/>
  <c r="V29" i="1"/>
  <c r="V301" i="1"/>
  <c r="V77" i="1"/>
  <c r="V180" i="1"/>
  <c r="V69" i="1"/>
  <c r="V171" i="1"/>
  <c r="V60" i="1"/>
  <c r="V299" i="1"/>
  <c r="V508" i="1"/>
  <c r="V41" i="1"/>
  <c r="V504" i="1"/>
  <c r="V294" i="1"/>
  <c r="V159" i="1"/>
  <c r="V23" i="1"/>
  <c r="V149" i="1"/>
  <c r="V291" i="1"/>
  <c r="V16" i="1"/>
  <c r="V136" i="1"/>
  <c r="V287" i="1"/>
  <c r="V430" i="1"/>
  <c r="V345" i="1"/>
  <c r="V357" i="1"/>
  <c r="V199" i="1"/>
  <c r="V10" i="1"/>
  <c r="V473" i="1"/>
  <c r="V92" i="1"/>
  <c r="V341" i="1"/>
  <c r="V86" i="1"/>
  <c r="V105" i="1"/>
  <c r="V374" i="1"/>
  <c r="V220" i="1"/>
  <c r="V378" i="1"/>
  <c r="V224" i="1"/>
  <c r="V379" i="1"/>
  <c r="V405" i="1"/>
  <c r="V400" i="1"/>
  <c r="V352" i="1"/>
  <c r="V269" i="1"/>
  <c r="V423" i="1"/>
  <c r="V211" i="1"/>
  <c r="V271" i="1"/>
  <c r="V393" i="1"/>
  <c r="V236" i="1"/>
  <c r="V203" i="1"/>
  <c r="V429" i="1"/>
  <c r="V243" i="1"/>
  <c r="V386" i="1"/>
  <c r="V277" i="1"/>
  <c r="V453" i="1"/>
  <c r="V306" i="1"/>
  <c r="V124" i="1"/>
  <c r="V304" i="1"/>
  <c r="V479" i="1"/>
  <c r="V410" i="1"/>
  <c r="V333" i="1"/>
  <c r="V260" i="1"/>
  <c r="V459" i="1"/>
  <c r="V307" i="1"/>
  <c r="V183" i="1"/>
  <c r="V413" i="1"/>
  <c r="V484" i="1"/>
  <c r="V28" i="1"/>
  <c r="V451" i="1"/>
  <c r="V76" i="1"/>
  <c r="V179" i="1"/>
  <c r="V68" i="1"/>
  <c r="V170" i="1"/>
  <c r="V59" i="1"/>
  <c r="V298" i="1"/>
  <c r="V447" i="1"/>
  <c r="V249" i="1"/>
  <c r="V503" i="1"/>
  <c r="V297" i="1"/>
  <c r="V293" i="1"/>
  <c r="V158" i="1"/>
  <c r="V498" i="1"/>
  <c r="V148" i="1"/>
  <c r="V290" i="1"/>
  <c r="V15" i="1"/>
  <c r="V135" i="1"/>
  <c r="V438" i="1"/>
  <c r="V408" i="1"/>
  <c r="V134" i="1"/>
  <c r="V185" i="1"/>
  <c r="V356" i="1"/>
  <c r="V198" i="1"/>
  <c r="V241" i="1"/>
  <c r="V472" i="1"/>
  <c r="V91" i="1"/>
  <c r="V385" i="1"/>
  <c r="V85" i="1"/>
  <c r="V349" i="1"/>
  <c r="V373" i="1"/>
  <c r="V219" i="1"/>
  <c r="V377" i="1"/>
  <c r="V223" i="1"/>
  <c r="V230" i="1"/>
  <c r="V404" i="1"/>
  <c r="V399" i="1"/>
  <c r="V417" i="1"/>
  <c r="V268" i="1"/>
  <c r="V422" i="1"/>
  <c r="V210" i="1"/>
  <c r="V270" i="1"/>
  <c r="V283" i="1"/>
  <c r="V235" i="1"/>
  <c r="V202" i="1"/>
  <c r="V428" i="1"/>
  <c r="V242" i="1"/>
  <c r="V278" i="1"/>
  <c r="V276" i="1"/>
  <c r="V477" i="1"/>
  <c r="V335" i="1"/>
  <c r="V156" i="1"/>
  <c r="V448" i="1"/>
  <c r="V303" i="1"/>
  <c r="V125" i="1"/>
  <c r="V312" i="1"/>
  <c r="V262" i="1"/>
  <c r="V334" i="1"/>
  <c r="V461" i="1"/>
  <c r="V514" i="1"/>
  <c r="V457" i="1"/>
  <c r="V412" i="1"/>
  <c r="V518" i="1"/>
  <c r="V27" i="1"/>
  <c r="V450" i="1"/>
  <c r="V75" i="1"/>
  <c r="V178" i="1"/>
  <c r="V177" i="1"/>
  <c r="V169" i="1"/>
  <c r="V512" i="1"/>
  <c r="V168" i="1"/>
  <c r="V446" i="1"/>
  <c r="V248" i="1"/>
  <c r="V162" i="1"/>
  <c r="V296" i="1"/>
  <c r="V501" i="1"/>
  <c r="V497" i="1"/>
  <c r="V147" i="1"/>
  <c r="V20" i="1"/>
  <c r="V14" i="1"/>
  <c r="V289" i="1"/>
  <c r="V437" i="1"/>
  <c r="V407" i="1"/>
  <c r="V226" i="1"/>
  <c r="V355" i="1"/>
  <c r="V197" i="1"/>
  <c r="V240" i="1"/>
  <c r="V383" i="1"/>
  <c r="V488" i="1"/>
  <c r="V384" i="1"/>
  <c r="V84" i="1"/>
  <c r="V348" i="1"/>
  <c r="V372" i="1"/>
  <c r="V218" i="1"/>
  <c r="V471" i="1"/>
  <c r="V222" i="1"/>
  <c r="V425" i="1"/>
  <c r="V343" i="1"/>
  <c r="V338" i="1"/>
  <c r="V416" i="1"/>
  <c r="V351" i="1"/>
  <c r="V421" i="1"/>
  <c r="V209" i="1"/>
  <c r="V358" i="1"/>
  <c r="V392" i="1"/>
  <c r="V234" i="1"/>
  <c r="V476" i="1"/>
  <c r="V427" i="1"/>
  <c r="V368" i="1"/>
  <c r="V217" i="1"/>
  <c r="V275" i="1"/>
  <c r="V485" i="1"/>
  <c r="V331" i="1"/>
  <c r="V119" i="1"/>
  <c r="V300" i="1"/>
  <c r="V344" i="1"/>
  <c r="V478" i="1"/>
  <c r="V311" i="1"/>
  <c r="V486" i="1"/>
  <c r="V184" i="1"/>
  <c r="V458" i="1"/>
  <c r="V513" i="1"/>
  <c r="V332" i="1"/>
  <c r="V318" i="1"/>
  <c r="V157" i="1"/>
  <c r="V120" i="1"/>
  <c r="V449" i="1"/>
  <c r="V74" i="1"/>
  <c r="V73" i="1"/>
  <c r="V176" i="1"/>
  <c r="V65" i="1"/>
  <c r="V511" i="1"/>
  <c r="V167" i="1"/>
  <c r="V44" i="1"/>
  <c r="V507" i="1"/>
  <c r="V39" i="1"/>
  <c r="V247" i="1"/>
  <c r="V500" i="1"/>
  <c r="V32" i="1"/>
  <c r="V153" i="1"/>
  <c r="V146" i="1"/>
  <c r="V19" i="1"/>
  <c r="V13" i="1"/>
  <c r="V246" i="1"/>
  <c r="V436" i="1"/>
  <c r="V366" i="1"/>
  <c r="V495" i="1"/>
  <c r="V468" i="1"/>
  <c r="V196" i="1"/>
  <c r="V117" i="1"/>
  <c r="V340" i="1"/>
  <c r="V90" i="1"/>
  <c r="V337" i="1"/>
  <c r="V9" i="1"/>
  <c r="V347" i="1"/>
  <c r="V371" i="1"/>
  <c r="V376" i="1"/>
  <c r="V470" i="1"/>
  <c r="V496" i="1"/>
  <c r="V229" i="1"/>
  <c r="V342" i="1"/>
  <c r="V396" i="1"/>
  <c r="V195" i="1"/>
  <c r="V350" i="1"/>
  <c r="V370" i="1"/>
  <c r="V208" i="1"/>
  <c r="V418" i="1"/>
  <c r="V426" i="1"/>
  <c r="V363" i="1"/>
  <c r="V475" i="1"/>
  <c r="V216" i="1"/>
  <c r="V212" i="1"/>
  <c r="V263" i="1"/>
  <c r="V415" i="1"/>
  <c r="V317" i="1"/>
  <c r="V122" i="1"/>
  <c r="V129" i="1"/>
  <c r="V519" i="1"/>
  <c r="V523" i="1"/>
  <c r="V411" i="1"/>
  <c r="V302" i="1"/>
  <c r="V71" i="1"/>
  <c r="V61" i="1"/>
  <c r="V509" i="1"/>
  <c r="V40" i="1"/>
  <c r="V441" i="1"/>
  <c r="V24" i="1"/>
  <c r="V143" i="1"/>
  <c r="V137" i="1"/>
  <c r="V432" i="1"/>
  <c r="V365" i="1"/>
  <c r="V200" i="1"/>
  <c r="V339" i="1"/>
  <c r="V109" i="1"/>
  <c r="V106" i="1"/>
  <c r="V221" i="1"/>
  <c r="V225" i="1"/>
  <c r="V227" i="1"/>
  <c r="V353" i="1"/>
  <c r="V266" i="1"/>
  <c r="V419" i="1"/>
  <c r="V390" i="1"/>
  <c r="V387" i="1"/>
  <c r="V316" i="1"/>
  <c r="V127" i="1"/>
  <c r="V522" i="1"/>
  <c r="V482" i="1"/>
  <c r="V123" i="1"/>
  <c r="V70" i="1"/>
  <c r="V57" i="1"/>
  <c r="V445" i="1"/>
  <c r="V38" i="1"/>
  <c r="V499" i="1"/>
  <c r="V152" i="1"/>
  <c r="V142" i="1"/>
  <c r="V244" i="1"/>
  <c r="V398" i="1"/>
  <c r="V103" i="1"/>
  <c r="V100" i="1"/>
  <c r="V367" i="1"/>
  <c r="V189" i="1"/>
  <c r="V375" i="1"/>
  <c r="V382" i="1"/>
  <c r="V403" i="1"/>
  <c r="V194" i="1"/>
  <c r="V284" i="1"/>
  <c r="V362" i="1"/>
  <c r="V215" i="1"/>
  <c r="V315" i="1"/>
  <c r="V126" i="1"/>
  <c r="V328" i="1"/>
  <c r="V79" i="1"/>
  <c r="V56" i="1"/>
  <c r="V37" i="1"/>
  <c r="V22" i="1"/>
  <c r="V440" i="1"/>
  <c r="V113" i="1"/>
  <c r="V336" i="1"/>
  <c r="V188" i="1"/>
  <c r="V132" i="1"/>
  <c r="V402" i="1"/>
  <c r="V12" i="1"/>
  <c r="V83" i="1"/>
  <c r="V251" i="1"/>
  <c r="V444" i="1"/>
  <c r="V35" i="1"/>
  <c r="V141" i="1"/>
  <c r="V406" i="1"/>
  <c r="V102" i="1"/>
  <c r="V6" i="1"/>
  <c r="V381" i="1"/>
  <c r="V193" i="1"/>
  <c r="V258" i="1"/>
  <c r="V82" i="1"/>
  <c r="V118" i="1"/>
  <c r="V172" i="1"/>
  <c r="V510" i="1"/>
  <c r="V443" i="1"/>
  <c r="V151" i="1"/>
  <c r="V139" i="1"/>
  <c r="V431" i="1"/>
  <c r="V201" i="1"/>
  <c r="V89" i="1"/>
  <c r="V187" i="1"/>
  <c r="V96" i="1"/>
  <c r="V190" i="1"/>
  <c r="V394" i="1"/>
  <c r="V388" i="1"/>
  <c r="V409" i="1"/>
  <c r="V521" i="1"/>
  <c r="V26" i="1"/>
  <c r="V64" i="1"/>
  <c r="V43" i="1"/>
  <c r="V442" i="1"/>
  <c r="V150" i="1"/>
  <c r="V138" i="1"/>
  <c r="V207" i="1"/>
  <c r="V101" i="1"/>
  <c r="V88" i="1"/>
  <c r="V186" i="1"/>
  <c r="V95" i="1"/>
  <c r="V465" i="1"/>
  <c r="V369" i="1"/>
  <c r="V238" i="1"/>
  <c r="V279" i="1"/>
  <c r="V520" i="1"/>
  <c r="V330" i="1"/>
  <c r="V78" i="1"/>
  <c r="V63" i="1"/>
  <c r="V42" i="1"/>
  <c r="V295" i="1"/>
  <c r="V288" i="1"/>
  <c r="V206" i="1"/>
  <c r="V11" i="1"/>
  <c r="V110" i="1"/>
  <c r="V424" i="1"/>
  <c r="V231" i="1"/>
  <c r="V464" i="1"/>
  <c r="V274" i="1"/>
  <c r="V214" i="1"/>
  <c r="V261" i="1"/>
  <c r="V121" i="1"/>
  <c r="V34" i="1"/>
  <c r="V144" i="1"/>
  <c r="V116" i="1"/>
  <c r="V380" i="1"/>
  <c r="V282" i="1"/>
  <c r="V254" i="1"/>
  <c r="V182" i="1"/>
  <c r="V160" i="1"/>
  <c r="V397" i="1"/>
  <c r="V280" i="1"/>
  <c r="V192" i="1"/>
  <c r="V391" i="1"/>
  <c r="V454" i="1"/>
  <c r="V54" i="1"/>
  <c r="V18" i="1"/>
  <c r="V97" i="1"/>
  <c r="V191" i="1"/>
  <c r="V285" i="1"/>
  <c r="V401" i="1"/>
  <c r="V233" i="1"/>
  <c r="V145" i="1"/>
  <c r="V237" i="1"/>
  <c r="V329" i="1"/>
  <c r="V506" i="1"/>
  <c r="V439" i="1"/>
  <c r="V462" i="1"/>
  <c r="V354" i="1"/>
  <c r="V456" i="1"/>
  <c r="V55" i="1"/>
  <c r="V21" i="1"/>
  <c r="V232" i="1"/>
  <c r="V133" i="1"/>
  <c r="V305" i="1"/>
  <c r="V181" i="1"/>
  <c r="V31" i="1"/>
  <c r="V239" i="1"/>
  <c r="V131" i="1"/>
  <c r="V361" i="1"/>
  <c r="V395" i="1"/>
  <c r="V474" i="1"/>
  <c r="V62" i="1"/>
  <c r="V205" i="1"/>
  <c r="V281" i="1"/>
  <c r="V273" i="1"/>
  <c r="V213" i="1"/>
  <c r="V322" i="1"/>
  <c r="V163" i="1"/>
  <c r="V435" i="1"/>
  <c r="V346" i="1"/>
  <c r="V359" i="1"/>
  <c r="V286" i="1"/>
  <c r="V155" i="1"/>
  <c r="V505" i="1"/>
  <c r="V434" i="1"/>
  <c r="V108" i="1"/>
  <c r="V489" i="1"/>
  <c r="V272" i="1"/>
  <c r="V267" i="1"/>
  <c r="V313" i="1"/>
  <c r="V517" i="1"/>
  <c r="V154" i="1"/>
  <c r="V72" i="1"/>
  <c r="V164" i="1"/>
  <c r="V161" i="1"/>
  <c r="V30" i="1"/>
  <c r="V17" i="1"/>
  <c r="V433" i="1"/>
  <c r="V467" i="1"/>
  <c r="V364" i="1"/>
  <c r="V8" i="1"/>
  <c r="V130" i="1"/>
  <c r="V228" i="1"/>
  <c r="V463" i="1"/>
  <c r="V420" i="1"/>
  <c r="V360" i="1"/>
  <c r="V389" i="1"/>
  <c r="V259" i="1"/>
  <c r="V524" i="1"/>
  <c r="V292" i="1"/>
  <c r="V250" i="1"/>
  <c r="V47" i="1"/>
  <c r="V502" i="1"/>
  <c r="V25" i="1"/>
  <c r="V140" i="1"/>
  <c r="V245" i="1"/>
  <c r="V466" i="1"/>
  <c r="V94" i="1"/>
  <c r="V107" i="1"/>
  <c r="V469" i="1"/>
  <c r="V204" i="1"/>
  <c r="M236" i="1"/>
  <c r="L236" i="1"/>
  <c r="L275" i="1"/>
  <c r="M275" i="1"/>
  <c r="O276" i="1"/>
  <c r="Q277" i="1"/>
  <c r="M214" i="1"/>
  <c r="O279" i="1"/>
  <c r="Q215" i="1"/>
  <c r="M217" i="1"/>
  <c r="O278" i="1"/>
  <c r="Q386" i="1"/>
  <c r="M388" i="1"/>
  <c r="O233" i="1"/>
  <c r="Q389" i="1"/>
  <c r="M368" i="1"/>
  <c r="O242" i="1"/>
  <c r="Q243" i="1"/>
  <c r="M286" i="1"/>
  <c r="M427" i="1"/>
  <c r="O428" i="1"/>
  <c r="Q429" i="1"/>
  <c r="M474" i="1"/>
  <c r="M476" i="1"/>
  <c r="O202" i="1"/>
  <c r="Q203" i="1"/>
  <c r="M360" i="1"/>
  <c r="O361" i="1"/>
  <c r="Q362" i="1"/>
  <c r="M234" i="1"/>
  <c r="O235" i="1"/>
  <c r="Q236" i="1"/>
  <c r="M391" i="1"/>
  <c r="O282" i="1"/>
  <c r="Q237" i="1"/>
  <c r="M392" i="1"/>
  <c r="O283" i="1"/>
  <c r="Q393" i="1"/>
  <c r="M394" i="1"/>
  <c r="O395" i="1"/>
  <c r="Q284" i="1"/>
  <c r="M358" i="1"/>
  <c r="O270" i="1"/>
  <c r="Q271" i="1"/>
  <c r="M420" i="1"/>
  <c r="O272" i="1"/>
  <c r="Q359" i="1"/>
  <c r="M209" i="1"/>
  <c r="O210" i="1"/>
  <c r="Q211" i="1"/>
  <c r="M274" i="1"/>
  <c r="O369" i="1"/>
  <c r="M421" i="1"/>
  <c r="O422" i="1"/>
  <c r="Q423" i="1"/>
  <c r="M190" i="1"/>
  <c r="O267" i="1"/>
  <c r="Q463" i="1"/>
  <c r="M351" i="1"/>
  <c r="O268" i="1"/>
  <c r="Q269" i="1"/>
  <c r="M192" i="1"/>
  <c r="O193" i="1"/>
  <c r="Q194" i="1"/>
  <c r="M416" i="1"/>
  <c r="O417" i="1"/>
  <c r="Q352" i="1"/>
  <c r="M354" i="1"/>
  <c r="O464" i="1"/>
  <c r="Q465" i="1"/>
  <c r="M338" i="1"/>
  <c r="O399" i="1"/>
  <c r="Q400" i="1"/>
  <c r="M401" i="1"/>
  <c r="O402" i="1"/>
  <c r="Q403" i="1"/>
  <c r="M343" i="1"/>
  <c r="O404" i="1"/>
  <c r="Q405" i="1"/>
  <c r="M228" i="1"/>
  <c r="O489" i="1"/>
  <c r="Q133" i="1"/>
  <c r="M425" i="1"/>
  <c r="N275" i="1"/>
  <c r="P276" i="1"/>
  <c r="L213" i="1"/>
  <c r="N214" i="1"/>
  <c r="P279" i="1"/>
  <c r="L216" i="1"/>
  <c r="N217" i="1"/>
  <c r="P278" i="1"/>
  <c r="L387" i="1"/>
  <c r="N388" i="1"/>
  <c r="P233" i="1"/>
  <c r="N368" i="1"/>
  <c r="P242" i="1"/>
  <c r="L285" i="1"/>
  <c r="N286" i="1"/>
  <c r="N427" i="1"/>
  <c r="P428" i="1"/>
  <c r="N474" i="1"/>
  <c r="L475" i="1"/>
  <c r="N476" i="1"/>
  <c r="P202" i="1"/>
  <c r="L204" i="1"/>
  <c r="N360" i="1"/>
  <c r="P361" i="1"/>
  <c r="L363" i="1"/>
  <c r="N234" i="1"/>
  <c r="P235" i="1"/>
  <c r="L390" i="1"/>
  <c r="N391" i="1"/>
  <c r="P282" i="1"/>
  <c r="L426" i="1"/>
  <c r="N392" i="1"/>
  <c r="P283" i="1"/>
  <c r="L238" i="1"/>
  <c r="N394" i="1"/>
  <c r="P395" i="1"/>
  <c r="L418" i="1"/>
  <c r="N358" i="1"/>
  <c r="P270" i="1"/>
  <c r="L419" i="1"/>
  <c r="N420" i="1"/>
  <c r="P272" i="1"/>
  <c r="L208" i="1"/>
  <c r="N209" i="1"/>
  <c r="P210" i="1"/>
  <c r="L273" i="1"/>
  <c r="N274" i="1"/>
  <c r="P369" i="1"/>
  <c r="L370" i="1"/>
  <c r="N421" i="1"/>
  <c r="P422" i="1"/>
  <c r="L266" i="1"/>
  <c r="N190" i="1"/>
  <c r="P267" i="1"/>
  <c r="L350" i="1"/>
  <c r="N351" i="1"/>
  <c r="P268" i="1"/>
  <c r="L191" i="1"/>
  <c r="N192" i="1"/>
  <c r="P193" i="1"/>
  <c r="L195" i="1"/>
  <c r="N416" i="1"/>
  <c r="P417" i="1"/>
  <c r="L353" i="1"/>
  <c r="N354" i="1"/>
  <c r="P464" i="1"/>
  <c r="L396" i="1"/>
  <c r="N338" i="1"/>
  <c r="P399" i="1"/>
  <c r="N401" i="1"/>
  <c r="P402" i="1"/>
  <c r="L342" i="1"/>
  <c r="N343" i="1"/>
  <c r="P404" i="1"/>
  <c r="L227" i="1"/>
  <c r="N228" i="1"/>
  <c r="P489" i="1"/>
  <c r="L229" i="1"/>
  <c r="N425" i="1"/>
  <c r="O275" i="1"/>
  <c r="Q276" i="1"/>
  <c r="M213" i="1"/>
  <c r="O214" i="1"/>
  <c r="Q279" i="1"/>
  <c r="M216" i="1"/>
  <c r="O217" i="1"/>
  <c r="Q278" i="1"/>
  <c r="M387" i="1"/>
  <c r="O388" i="1"/>
  <c r="Q233" i="1"/>
  <c r="O368" i="1"/>
  <c r="Q242" i="1"/>
  <c r="M285" i="1"/>
  <c r="O286" i="1"/>
  <c r="O427" i="1"/>
  <c r="Q428" i="1"/>
  <c r="O474" i="1"/>
  <c r="M475" i="1"/>
  <c r="O476" i="1"/>
  <c r="Q202" i="1"/>
  <c r="M204" i="1"/>
  <c r="O360" i="1"/>
  <c r="Q361" i="1"/>
  <c r="M363" i="1"/>
  <c r="O234" i="1"/>
  <c r="Q235" i="1"/>
  <c r="M390" i="1"/>
  <c r="O391" i="1"/>
  <c r="Q282" i="1"/>
  <c r="M426" i="1"/>
  <c r="O392" i="1"/>
  <c r="Q283" i="1"/>
  <c r="M238" i="1"/>
  <c r="O394" i="1"/>
  <c r="Q395" i="1"/>
  <c r="M418" i="1"/>
  <c r="O358" i="1"/>
  <c r="Q270" i="1"/>
  <c r="M419" i="1"/>
  <c r="O420" i="1"/>
  <c r="Q272" i="1"/>
  <c r="M208" i="1"/>
  <c r="O209" i="1"/>
  <c r="Q210" i="1"/>
  <c r="M273" i="1"/>
  <c r="O274" i="1"/>
  <c r="Q369" i="1"/>
  <c r="M370" i="1"/>
  <c r="O421" i="1"/>
  <c r="Q422" i="1"/>
  <c r="M266" i="1"/>
  <c r="O190" i="1"/>
  <c r="Q267" i="1"/>
  <c r="M350" i="1"/>
  <c r="O351" i="1"/>
  <c r="Q268" i="1"/>
  <c r="M191" i="1"/>
  <c r="O192" i="1"/>
  <c r="Q193" i="1"/>
  <c r="M195" i="1"/>
  <c r="O416" i="1"/>
  <c r="Q417" i="1"/>
  <c r="M353" i="1"/>
  <c r="O354" i="1"/>
  <c r="Q464" i="1"/>
  <c r="M396" i="1"/>
  <c r="O338" i="1"/>
  <c r="Q399" i="1"/>
  <c r="O401" i="1"/>
  <c r="Q402" i="1"/>
  <c r="M342" i="1"/>
  <c r="O343" i="1"/>
  <c r="Q404" i="1"/>
  <c r="M227" i="1"/>
  <c r="O228" i="1"/>
  <c r="Q489" i="1"/>
  <c r="M229" i="1"/>
  <c r="O425" i="1"/>
  <c r="P275" i="1"/>
  <c r="L277" i="1"/>
  <c r="N213" i="1"/>
  <c r="P214" i="1"/>
  <c r="L215" i="1"/>
  <c r="N216" i="1"/>
  <c r="P217" i="1"/>
  <c r="L386" i="1"/>
  <c r="N387" i="1"/>
  <c r="P388" i="1"/>
  <c r="L389" i="1"/>
  <c r="P368" i="1"/>
  <c r="L243" i="1"/>
  <c r="N285" i="1"/>
  <c r="P286" i="1"/>
  <c r="P427" i="1"/>
  <c r="L429" i="1"/>
  <c r="P474" i="1"/>
  <c r="N475" i="1"/>
  <c r="P476" i="1"/>
  <c r="L203" i="1"/>
  <c r="N204" i="1"/>
  <c r="P360" i="1"/>
  <c r="L362" i="1"/>
  <c r="N363" i="1"/>
  <c r="P234" i="1"/>
  <c r="N390" i="1"/>
  <c r="P391" i="1"/>
  <c r="L237" i="1"/>
  <c r="N426" i="1"/>
  <c r="P392" i="1"/>
  <c r="L393" i="1"/>
  <c r="N238" i="1"/>
  <c r="P394" i="1"/>
  <c r="L284" i="1"/>
  <c r="N418" i="1"/>
  <c r="P358" i="1"/>
  <c r="L271" i="1"/>
  <c r="N419" i="1"/>
  <c r="P420" i="1"/>
  <c r="L359" i="1"/>
  <c r="N208" i="1"/>
  <c r="P209" i="1"/>
  <c r="L211" i="1"/>
  <c r="N273" i="1"/>
  <c r="P274" i="1"/>
  <c r="N370" i="1"/>
  <c r="P421" i="1"/>
  <c r="L423" i="1"/>
  <c r="N266" i="1"/>
  <c r="P190" i="1"/>
  <c r="L463" i="1"/>
  <c r="N350" i="1"/>
  <c r="P351" i="1"/>
  <c r="L269" i="1"/>
  <c r="N191" i="1"/>
  <c r="P192" i="1"/>
  <c r="L194" i="1"/>
  <c r="N195" i="1"/>
  <c r="P416" i="1"/>
  <c r="L352" i="1"/>
  <c r="N353" i="1"/>
  <c r="P354" i="1"/>
  <c r="L465" i="1"/>
  <c r="N396" i="1"/>
  <c r="P338" i="1"/>
  <c r="L400" i="1"/>
  <c r="P401" i="1"/>
  <c r="L403" i="1"/>
  <c r="N342" i="1"/>
  <c r="P343" i="1"/>
  <c r="L405" i="1"/>
  <c r="N227" i="1"/>
  <c r="P228" i="1"/>
  <c r="L133" i="1"/>
  <c r="N229" i="1"/>
  <c r="P425" i="1"/>
  <c r="Q275" i="1"/>
  <c r="L276" i="1"/>
  <c r="P213" i="1"/>
  <c r="N215" i="1"/>
  <c r="L278" i="1"/>
  <c r="P387" i="1"/>
  <c r="N389" i="1"/>
  <c r="L242" i="1"/>
  <c r="P285" i="1"/>
  <c r="L428" i="1"/>
  <c r="L202" i="1"/>
  <c r="P204" i="1"/>
  <c r="N362" i="1"/>
  <c r="L235" i="1"/>
  <c r="P390" i="1"/>
  <c r="N237" i="1"/>
  <c r="L283" i="1"/>
  <c r="P238" i="1"/>
  <c r="N284" i="1"/>
  <c r="L270" i="1"/>
  <c r="P419" i="1"/>
  <c r="N359" i="1"/>
  <c r="L210" i="1"/>
  <c r="P273" i="1"/>
  <c r="L422" i="1"/>
  <c r="P266" i="1"/>
  <c r="N463" i="1"/>
  <c r="L268" i="1"/>
  <c r="P191" i="1"/>
  <c r="N194" i="1"/>
  <c r="L417" i="1"/>
  <c r="P353" i="1"/>
  <c r="N465" i="1"/>
  <c r="L399" i="1"/>
  <c r="N403" i="1"/>
  <c r="L404" i="1"/>
  <c r="P227" i="1"/>
  <c r="N133" i="1"/>
  <c r="L230" i="1"/>
  <c r="N379" i="1"/>
  <c r="P380" i="1"/>
  <c r="L381" i="1"/>
  <c r="N382" i="1"/>
  <c r="P496" i="1"/>
  <c r="L223" i="1"/>
  <c r="N224" i="1"/>
  <c r="P225" i="1"/>
  <c r="L96" i="1"/>
  <c r="N469" i="1"/>
  <c r="P470" i="1"/>
  <c r="L377" i="1"/>
  <c r="N378" i="1"/>
  <c r="P130" i="1"/>
  <c r="L132" i="1"/>
  <c r="N375" i="1"/>
  <c r="P376" i="1"/>
  <c r="L219" i="1"/>
  <c r="N220" i="1"/>
  <c r="P221" i="1"/>
  <c r="L281" i="1"/>
  <c r="N424" i="1"/>
  <c r="P371" i="1"/>
  <c r="L373" i="1"/>
  <c r="N374" i="1"/>
  <c r="P186" i="1"/>
  <c r="L188" i="1"/>
  <c r="N189" i="1"/>
  <c r="P347" i="1"/>
  <c r="L349" i="1"/>
  <c r="N105" i="1"/>
  <c r="P106" i="1"/>
  <c r="L8" i="1"/>
  <c r="N108" i="1"/>
  <c r="P9" i="1"/>
  <c r="L85" i="1"/>
  <c r="N86" i="1"/>
  <c r="P346" i="1"/>
  <c r="L6" i="1"/>
  <c r="N367" i="1"/>
  <c r="P337" i="1"/>
  <c r="L385" i="1"/>
  <c r="M276" i="1"/>
  <c r="Q213" i="1"/>
  <c r="O215" i="1"/>
  <c r="M278" i="1"/>
  <c r="Q387" i="1"/>
  <c r="O389" i="1"/>
  <c r="M242" i="1"/>
  <c r="Q285" i="1"/>
  <c r="M428" i="1"/>
  <c r="M202" i="1"/>
  <c r="Q204" i="1"/>
  <c r="O362" i="1"/>
  <c r="M235" i="1"/>
  <c r="Q390" i="1"/>
  <c r="O237" i="1"/>
  <c r="M283" i="1"/>
  <c r="Q238" i="1"/>
  <c r="O284" i="1"/>
  <c r="M270" i="1"/>
  <c r="Q419" i="1"/>
  <c r="O359" i="1"/>
  <c r="M210" i="1"/>
  <c r="Q273" i="1"/>
  <c r="M422" i="1"/>
  <c r="Q266" i="1"/>
  <c r="O463" i="1"/>
  <c r="M268" i="1"/>
  <c r="Q191" i="1"/>
  <c r="O194" i="1"/>
  <c r="M417" i="1"/>
  <c r="Q353" i="1"/>
  <c r="O465" i="1"/>
  <c r="M399" i="1"/>
  <c r="O403" i="1"/>
  <c r="M404" i="1"/>
  <c r="Q227" i="1"/>
  <c r="O133" i="1"/>
  <c r="M230" i="1"/>
  <c r="O379" i="1"/>
  <c r="Q380" i="1"/>
  <c r="M381" i="1"/>
  <c r="O382" i="1"/>
  <c r="Q496" i="1"/>
  <c r="M223" i="1"/>
  <c r="O224" i="1"/>
  <c r="Q225" i="1"/>
  <c r="M96" i="1"/>
  <c r="O469" i="1"/>
  <c r="Q470" i="1"/>
  <c r="M377" i="1"/>
  <c r="O378" i="1"/>
  <c r="Q130" i="1"/>
  <c r="M132" i="1"/>
  <c r="O375" i="1"/>
  <c r="Q376" i="1"/>
  <c r="M219" i="1"/>
  <c r="O220" i="1"/>
  <c r="Q221" i="1"/>
  <c r="M281" i="1"/>
  <c r="O424" i="1"/>
  <c r="Q371" i="1"/>
  <c r="M373" i="1"/>
  <c r="O374" i="1"/>
  <c r="Q186" i="1"/>
  <c r="M188" i="1"/>
  <c r="O189" i="1"/>
  <c r="Q347" i="1"/>
  <c r="M349" i="1"/>
  <c r="O105" i="1"/>
  <c r="Q106" i="1"/>
  <c r="M8" i="1"/>
  <c r="O108" i="1"/>
  <c r="Q9" i="1"/>
  <c r="M85" i="1"/>
  <c r="O86" i="1"/>
  <c r="Q346" i="1"/>
  <c r="M6" i="1"/>
  <c r="O367" i="1"/>
  <c r="Q337" i="1"/>
  <c r="M385" i="1"/>
  <c r="O341" i="1"/>
  <c r="N276" i="1"/>
  <c r="L214" i="1"/>
  <c r="P215" i="1"/>
  <c r="N278" i="1"/>
  <c r="L388" i="1"/>
  <c r="P389" i="1"/>
  <c r="N242" i="1"/>
  <c r="L286" i="1"/>
  <c r="N428" i="1"/>
  <c r="L474" i="1"/>
  <c r="N202" i="1"/>
  <c r="L360" i="1"/>
  <c r="P362" i="1"/>
  <c r="N235" i="1"/>
  <c r="L391" i="1"/>
  <c r="P237" i="1"/>
  <c r="N283" i="1"/>
  <c r="L394" i="1"/>
  <c r="P284" i="1"/>
  <c r="N270" i="1"/>
  <c r="L420" i="1"/>
  <c r="P359" i="1"/>
  <c r="N210" i="1"/>
  <c r="L274" i="1"/>
  <c r="N422" i="1"/>
  <c r="L190" i="1"/>
  <c r="P463" i="1"/>
  <c r="N268" i="1"/>
  <c r="L192" i="1"/>
  <c r="P194" i="1"/>
  <c r="N417" i="1"/>
  <c r="L354" i="1"/>
  <c r="P465" i="1"/>
  <c r="N399" i="1"/>
  <c r="L401" i="1"/>
  <c r="P403" i="1"/>
  <c r="N404" i="1"/>
  <c r="L228" i="1"/>
  <c r="P133" i="1"/>
  <c r="N230" i="1"/>
  <c r="P379" i="1"/>
  <c r="L231" i="1"/>
  <c r="N381" i="1"/>
  <c r="P382" i="1"/>
  <c r="L222" i="1"/>
  <c r="N223" i="1"/>
  <c r="P224" i="1"/>
  <c r="L95" i="1"/>
  <c r="N96" i="1"/>
  <c r="P469" i="1"/>
  <c r="L471" i="1"/>
  <c r="N377" i="1"/>
  <c r="P378" i="1"/>
  <c r="L131" i="1"/>
  <c r="N132" i="1"/>
  <c r="P375" i="1"/>
  <c r="L218" i="1"/>
  <c r="N219" i="1"/>
  <c r="P220" i="1"/>
  <c r="L280" i="1"/>
  <c r="N281" i="1"/>
  <c r="P424" i="1"/>
  <c r="L372" i="1"/>
  <c r="N373" i="1"/>
  <c r="P374" i="1"/>
  <c r="L187" i="1"/>
  <c r="N188" i="1"/>
  <c r="P189" i="1"/>
  <c r="L348" i="1"/>
  <c r="N349" i="1"/>
  <c r="P105" i="1"/>
  <c r="L107" i="1"/>
  <c r="N8" i="1"/>
  <c r="P108" i="1"/>
  <c r="L84" i="1"/>
  <c r="N85" i="1"/>
  <c r="P86" i="1"/>
  <c r="L462" i="1"/>
  <c r="N6" i="1"/>
  <c r="P367" i="1"/>
  <c r="L384" i="1"/>
  <c r="N385" i="1"/>
  <c r="O277" i="1"/>
  <c r="M279" i="1"/>
  <c r="Q216" i="1"/>
  <c r="O386" i="1"/>
  <c r="M233" i="1"/>
  <c r="O243" i="1"/>
  <c r="O429" i="1"/>
  <c r="Q475" i="1"/>
  <c r="O203" i="1"/>
  <c r="M361" i="1"/>
  <c r="Q363" i="1"/>
  <c r="O236" i="1"/>
  <c r="M282" i="1"/>
  <c r="Q426" i="1"/>
  <c r="O393" i="1"/>
  <c r="M395" i="1"/>
  <c r="Q418" i="1"/>
  <c r="O271" i="1"/>
  <c r="M272" i="1"/>
  <c r="Q208" i="1"/>
  <c r="O211" i="1"/>
  <c r="M369" i="1"/>
  <c r="Q370" i="1"/>
  <c r="O423" i="1"/>
  <c r="M267" i="1"/>
  <c r="Q350" i="1"/>
  <c r="O269" i="1"/>
  <c r="M193" i="1"/>
  <c r="Q195" i="1"/>
  <c r="O352" i="1"/>
  <c r="M464" i="1"/>
  <c r="Q396" i="1"/>
  <c r="O400" i="1"/>
  <c r="M402" i="1"/>
  <c r="Q342" i="1"/>
  <c r="O405" i="1"/>
  <c r="M489" i="1"/>
  <c r="Q229" i="1"/>
  <c r="Q230" i="1"/>
  <c r="M380" i="1"/>
  <c r="O231" i="1"/>
  <c r="Q381" i="1"/>
  <c r="M496" i="1"/>
  <c r="O222" i="1"/>
  <c r="Q223" i="1"/>
  <c r="M225" i="1"/>
  <c r="O95" i="1"/>
  <c r="Q96" i="1"/>
  <c r="M470" i="1"/>
  <c r="O471" i="1"/>
  <c r="Q377" i="1"/>
  <c r="M130" i="1"/>
  <c r="O131" i="1"/>
  <c r="Q132" i="1"/>
  <c r="M376" i="1"/>
  <c r="O218" i="1"/>
  <c r="Q219" i="1"/>
  <c r="M221" i="1"/>
  <c r="O280" i="1"/>
  <c r="Q281" i="1"/>
  <c r="M371" i="1"/>
  <c r="O372" i="1"/>
  <c r="Q373" i="1"/>
  <c r="M186" i="1"/>
  <c r="O187" i="1"/>
  <c r="Q188" i="1"/>
  <c r="M347" i="1"/>
  <c r="O348" i="1"/>
  <c r="Q349" i="1"/>
  <c r="M106" i="1"/>
  <c r="O107" i="1"/>
  <c r="Q8" i="1"/>
  <c r="M9" i="1"/>
  <c r="O84" i="1"/>
  <c r="Q85" i="1"/>
  <c r="M346" i="1"/>
  <c r="O462" i="1"/>
  <c r="Q6" i="1"/>
  <c r="M337" i="1"/>
  <c r="O384" i="1"/>
  <c r="Q385" i="1"/>
  <c r="M277" i="1"/>
  <c r="O216" i="1"/>
  <c r="Q388" i="1"/>
  <c r="M243" i="1"/>
  <c r="Q474" i="1"/>
  <c r="M203" i="1"/>
  <c r="O363" i="1"/>
  <c r="Q391" i="1"/>
  <c r="M393" i="1"/>
  <c r="O418" i="1"/>
  <c r="Q420" i="1"/>
  <c r="M211" i="1"/>
  <c r="O370" i="1"/>
  <c r="Q190" i="1"/>
  <c r="M269" i="1"/>
  <c r="O195" i="1"/>
  <c r="Q354" i="1"/>
  <c r="M400" i="1"/>
  <c r="O342" i="1"/>
  <c r="Q228" i="1"/>
  <c r="O230" i="1"/>
  <c r="M231" i="1"/>
  <c r="Q382" i="1"/>
  <c r="O223" i="1"/>
  <c r="M95" i="1"/>
  <c r="Q469" i="1"/>
  <c r="O377" i="1"/>
  <c r="M131" i="1"/>
  <c r="Q375" i="1"/>
  <c r="O219" i="1"/>
  <c r="M280" i="1"/>
  <c r="Q424" i="1"/>
  <c r="O373" i="1"/>
  <c r="M187" i="1"/>
  <c r="Q189" i="1"/>
  <c r="O349" i="1"/>
  <c r="M107" i="1"/>
  <c r="Q108" i="1"/>
  <c r="O85" i="1"/>
  <c r="M462" i="1"/>
  <c r="Q367" i="1"/>
  <c r="O385" i="1"/>
  <c r="M109" i="1"/>
  <c r="O110" i="1"/>
  <c r="Q88" i="1"/>
  <c r="M90" i="1"/>
  <c r="O488" i="1"/>
  <c r="Q91" i="1"/>
  <c r="M94" i="1"/>
  <c r="O364" i="1"/>
  <c r="Q336" i="1"/>
  <c r="M340" i="1"/>
  <c r="O383" i="1"/>
  <c r="Q472" i="1"/>
  <c r="M339" i="1"/>
  <c r="O97" i="1"/>
  <c r="Q232" i="1"/>
  <c r="M117" i="1"/>
  <c r="O240" i="1"/>
  <c r="Q241" i="1"/>
  <c r="M11" i="1"/>
  <c r="O101" i="1"/>
  <c r="Q102" i="1"/>
  <c r="M196" i="1"/>
  <c r="O197" i="1"/>
  <c r="Q198" i="1"/>
  <c r="M200" i="1"/>
  <c r="O201" i="1"/>
  <c r="Q466" i="1"/>
  <c r="M468" i="1"/>
  <c r="O355" i="1"/>
  <c r="Q356" i="1"/>
  <c r="M239" i="1"/>
  <c r="O397" i="1"/>
  <c r="Q113" i="1"/>
  <c r="M495" i="1"/>
  <c r="Q185" i="1"/>
  <c r="M365" i="1"/>
  <c r="O205" i="1"/>
  <c r="Q206" i="1"/>
  <c r="M366" i="1"/>
  <c r="N277" i="1"/>
  <c r="P216" i="1"/>
  <c r="L233" i="1"/>
  <c r="N243" i="1"/>
  <c r="N203" i="1"/>
  <c r="P363" i="1"/>
  <c r="L282" i="1"/>
  <c r="N393" i="1"/>
  <c r="P418" i="1"/>
  <c r="L272" i="1"/>
  <c r="N211" i="1"/>
  <c r="P370" i="1"/>
  <c r="L267" i="1"/>
  <c r="N269" i="1"/>
  <c r="P195" i="1"/>
  <c r="L464" i="1"/>
  <c r="N400" i="1"/>
  <c r="P342" i="1"/>
  <c r="L489" i="1"/>
  <c r="P230" i="1"/>
  <c r="N231" i="1"/>
  <c r="L496" i="1"/>
  <c r="P223" i="1"/>
  <c r="N95" i="1"/>
  <c r="L470" i="1"/>
  <c r="P377" i="1"/>
  <c r="N131" i="1"/>
  <c r="L376" i="1"/>
  <c r="P219" i="1"/>
  <c r="N280" i="1"/>
  <c r="L371" i="1"/>
  <c r="P373" i="1"/>
  <c r="N187" i="1"/>
  <c r="L347" i="1"/>
  <c r="P349" i="1"/>
  <c r="N107" i="1"/>
  <c r="L9" i="1"/>
  <c r="P85" i="1"/>
  <c r="N462" i="1"/>
  <c r="L337" i="1"/>
  <c r="P385" i="1"/>
  <c r="N109" i="1"/>
  <c r="P110" i="1"/>
  <c r="L89" i="1"/>
  <c r="N90" i="1"/>
  <c r="P488" i="1"/>
  <c r="L92" i="1"/>
  <c r="N94" i="1"/>
  <c r="P364" i="1"/>
  <c r="L100" i="1"/>
  <c r="N340" i="1"/>
  <c r="P383" i="1"/>
  <c r="L473" i="1"/>
  <c r="N339" i="1"/>
  <c r="P97" i="1"/>
  <c r="L116" i="1"/>
  <c r="N117" i="1"/>
  <c r="P240" i="1"/>
  <c r="L10" i="1"/>
  <c r="N11" i="1"/>
  <c r="P101" i="1"/>
  <c r="L103" i="1"/>
  <c r="N196" i="1"/>
  <c r="P197" i="1"/>
  <c r="L199" i="1"/>
  <c r="N200" i="1"/>
  <c r="P201" i="1"/>
  <c r="L467" i="1"/>
  <c r="N468" i="1"/>
  <c r="P355" i="1"/>
  <c r="L357" i="1"/>
  <c r="N239" i="1"/>
  <c r="P397" i="1"/>
  <c r="L398" i="1"/>
  <c r="N495" i="1"/>
  <c r="L345" i="1"/>
  <c r="N365" i="1"/>
  <c r="P205" i="1"/>
  <c r="L207" i="1"/>
  <c r="N366" i="1"/>
  <c r="P277" i="1"/>
  <c r="L217" i="1"/>
  <c r="N233" i="1"/>
  <c r="P243" i="1"/>
  <c r="L427" i="1"/>
  <c r="P203" i="1"/>
  <c r="L234" i="1"/>
  <c r="N282" i="1"/>
  <c r="P393" i="1"/>
  <c r="L358" i="1"/>
  <c r="N272" i="1"/>
  <c r="P211" i="1"/>
  <c r="L421" i="1"/>
  <c r="N267" i="1"/>
  <c r="P269" i="1"/>
  <c r="L416" i="1"/>
  <c r="N464" i="1"/>
  <c r="P400" i="1"/>
  <c r="L343" i="1"/>
  <c r="N489" i="1"/>
  <c r="L379" i="1"/>
  <c r="P231" i="1"/>
  <c r="N496" i="1"/>
  <c r="L224" i="1"/>
  <c r="P95" i="1"/>
  <c r="N470" i="1"/>
  <c r="L378" i="1"/>
  <c r="P131" i="1"/>
  <c r="N376" i="1"/>
  <c r="L220" i="1"/>
  <c r="P280" i="1"/>
  <c r="N371" i="1"/>
  <c r="L374" i="1"/>
  <c r="P187" i="1"/>
  <c r="N347" i="1"/>
  <c r="L105" i="1"/>
  <c r="P107" i="1"/>
  <c r="N9" i="1"/>
  <c r="L86" i="1"/>
  <c r="P462" i="1"/>
  <c r="N337" i="1"/>
  <c r="L341" i="1"/>
  <c r="O109" i="1"/>
  <c r="Q110" i="1"/>
  <c r="M89" i="1"/>
  <c r="O90" i="1"/>
  <c r="Q488" i="1"/>
  <c r="M92" i="1"/>
  <c r="O94" i="1"/>
  <c r="Q364" i="1"/>
  <c r="M100" i="1"/>
  <c r="O340" i="1"/>
  <c r="Q383" i="1"/>
  <c r="M473" i="1"/>
  <c r="O339" i="1"/>
  <c r="Q97" i="1"/>
  <c r="M116" i="1"/>
  <c r="O117" i="1"/>
  <c r="Q240" i="1"/>
  <c r="M10" i="1"/>
  <c r="O11" i="1"/>
  <c r="Q101" i="1"/>
  <c r="M103" i="1"/>
  <c r="O196" i="1"/>
  <c r="Q197" i="1"/>
  <c r="M199" i="1"/>
  <c r="O200" i="1"/>
  <c r="Q201" i="1"/>
  <c r="M467" i="1"/>
  <c r="O468" i="1"/>
  <c r="Q355" i="1"/>
  <c r="M357" i="1"/>
  <c r="O239" i="1"/>
  <c r="Q397" i="1"/>
  <c r="M398" i="1"/>
  <c r="O495" i="1"/>
  <c r="M345" i="1"/>
  <c r="O365" i="1"/>
  <c r="Q205" i="1"/>
  <c r="M207" i="1"/>
  <c r="O366" i="1"/>
  <c r="Q226" i="1"/>
  <c r="M430" i="1"/>
  <c r="L279" i="1"/>
  <c r="N386" i="1"/>
  <c r="N429" i="1"/>
  <c r="P475" i="1"/>
  <c r="L361" i="1"/>
  <c r="N236" i="1"/>
  <c r="P426" i="1"/>
  <c r="L395" i="1"/>
  <c r="N271" i="1"/>
  <c r="P208" i="1"/>
  <c r="L369" i="1"/>
  <c r="N423" i="1"/>
  <c r="P350" i="1"/>
  <c r="L193" i="1"/>
  <c r="N352" i="1"/>
  <c r="P396" i="1"/>
  <c r="L402" i="1"/>
  <c r="N405" i="1"/>
  <c r="P229" i="1"/>
  <c r="L380" i="1"/>
  <c r="P381" i="1"/>
  <c r="N222" i="1"/>
  <c r="L225" i="1"/>
  <c r="P96" i="1"/>
  <c r="N471" i="1"/>
  <c r="L130" i="1"/>
  <c r="P132" i="1"/>
  <c r="N218" i="1"/>
  <c r="L221" i="1"/>
  <c r="P281" i="1"/>
  <c r="N372" i="1"/>
  <c r="L186" i="1"/>
  <c r="P188" i="1"/>
  <c r="N348" i="1"/>
  <c r="L106" i="1"/>
  <c r="P8" i="1"/>
  <c r="N84" i="1"/>
  <c r="L346" i="1"/>
  <c r="P6" i="1"/>
  <c r="N384" i="1"/>
  <c r="P341" i="1"/>
  <c r="L110" i="1"/>
  <c r="N88" i="1"/>
  <c r="P89" i="1"/>
  <c r="L488" i="1"/>
  <c r="N91" i="1"/>
  <c r="P92" i="1"/>
  <c r="L364" i="1"/>
  <c r="N336" i="1"/>
  <c r="P100" i="1"/>
  <c r="L383" i="1"/>
  <c r="N472" i="1"/>
  <c r="P473" i="1"/>
  <c r="L97" i="1"/>
  <c r="N232" i="1"/>
  <c r="P116" i="1"/>
  <c r="L240" i="1"/>
  <c r="N241" i="1"/>
  <c r="P10" i="1"/>
  <c r="L101" i="1"/>
  <c r="N102" i="1"/>
  <c r="P103" i="1"/>
  <c r="L197" i="1"/>
  <c r="N198" i="1"/>
  <c r="P199" i="1"/>
  <c r="L201" i="1"/>
  <c r="N466" i="1"/>
  <c r="P467" i="1"/>
  <c r="L355" i="1"/>
  <c r="N356" i="1"/>
  <c r="P357" i="1"/>
  <c r="L397" i="1"/>
  <c r="N113" i="1"/>
  <c r="P398" i="1"/>
  <c r="N185" i="1"/>
  <c r="P345" i="1"/>
  <c r="L205" i="1"/>
  <c r="N206" i="1"/>
  <c r="P207" i="1"/>
  <c r="L226" i="1"/>
  <c r="O213" i="1"/>
  <c r="M389" i="1"/>
  <c r="Q427" i="1"/>
  <c r="O204" i="1"/>
  <c r="M237" i="1"/>
  <c r="Q358" i="1"/>
  <c r="O273" i="1"/>
  <c r="M463" i="1"/>
  <c r="Q416" i="1"/>
  <c r="M133" i="1"/>
  <c r="Q231" i="1"/>
  <c r="M224" i="1"/>
  <c r="O470" i="1"/>
  <c r="Q131" i="1"/>
  <c r="M220" i="1"/>
  <c r="O371" i="1"/>
  <c r="Q187" i="1"/>
  <c r="M105" i="1"/>
  <c r="O9" i="1"/>
  <c r="Q462" i="1"/>
  <c r="M341" i="1"/>
  <c r="L88" i="1"/>
  <c r="P90" i="1"/>
  <c r="N92" i="1"/>
  <c r="L336" i="1"/>
  <c r="P340" i="1"/>
  <c r="N473" i="1"/>
  <c r="L232" i="1"/>
  <c r="P117" i="1"/>
  <c r="N10" i="1"/>
  <c r="L102" i="1"/>
  <c r="P196" i="1"/>
  <c r="N199" i="1"/>
  <c r="L466" i="1"/>
  <c r="P468" i="1"/>
  <c r="N357" i="1"/>
  <c r="L113" i="1"/>
  <c r="P495" i="1"/>
  <c r="N345" i="1"/>
  <c r="L206" i="1"/>
  <c r="P366" i="1"/>
  <c r="N134" i="1"/>
  <c r="Q430" i="1"/>
  <c r="M245" i="1"/>
  <c r="O406" i="1"/>
  <c r="Q244" i="1"/>
  <c r="M407" i="1"/>
  <c r="O408" i="1"/>
  <c r="M433" i="1"/>
  <c r="O434" i="1"/>
  <c r="Q435" i="1"/>
  <c r="M437" i="1"/>
  <c r="O438" i="1"/>
  <c r="Q287" i="1"/>
  <c r="M288" i="1"/>
  <c r="O440" i="1"/>
  <c r="Q12" i="1"/>
  <c r="M289" i="1"/>
  <c r="O135" i="1"/>
  <c r="Q136" i="1"/>
  <c r="M138" i="1"/>
  <c r="O139" i="1"/>
  <c r="Q140" i="1"/>
  <c r="M14" i="1"/>
  <c r="O15" i="1"/>
  <c r="Q16" i="1"/>
  <c r="M18" i="1"/>
  <c r="O141" i="1"/>
  <c r="Q142" i="1"/>
  <c r="M20" i="1"/>
  <c r="O290" i="1"/>
  <c r="Q291" i="1"/>
  <c r="M21" i="1"/>
  <c r="O144" i="1"/>
  <c r="Q145" i="1"/>
  <c r="M147" i="1"/>
  <c r="O148" i="1"/>
  <c r="Q149" i="1"/>
  <c r="M151" i="1"/>
  <c r="O22" i="1"/>
  <c r="Q152" i="1"/>
  <c r="M497" i="1"/>
  <c r="O498" i="1"/>
  <c r="Q23" i="1"/>
  <c r="M25" i="1"/>
  <c r="O30" i="1"/>
  <c r="Q31" i="1"/>
  <c r="O158" i="1"/>
  <c r="Q159" i="1"/>
  <c r="M34" i="1"/>
  <c r="O35" i="1"/>
  <c r="Q499" i="1"/>
  <c r="M501" i="1"/>
  <c r="O293" i="1"/>
  <c r="Q294" i="1"/>
  <c r="M295" i="1"/>
  <c r="O442" i="1"/>
  <c r="Q443" i="1"/>
  <c r="M296" i="1"/>
  <c r="O297" i="1"/>
  <c r="M161" i="1"/>
  <c r="O37" i="1"/>
  <c r="Q38" i="1"/>
  <c r="M162" i="1"/>
  <c r="O503" i="1"/>
  <c r="Q504" i="1"/>
  <c r="M505" i="1"/>
  <c r="O163" i="1"/>
  <c r="Q506" i="1"/>
  <c r="M248" i="1"/>
  <c r="O249" i="1"/>
  <c r="Q41" i="1"/>
  <c r="M43" i="1"/>
  <c r="O444" i="1"/>
  <c r="Q445" i="1"/>
  <c r="M446" i="1"/>
  <c r="O447" i="1"/>
  <c r="Q508" i="1"/>
  <c r="M510" i="1"/>
  <c r="O47" i="1"/>
  <c r="Q164" i="1"/>
  <c r="M168" i="1"/>
  <c r="O298" i="1"/>
  <c r="Q299" i="1"/>
  <c r="M55" i="1"/>
  <c r="O56" i="1"/>
  <c r="Q57" i="1"/>
  <c r="M512" i="1"/>
  <c r="O59" i="1"/>
  <c r="Q60" i="1"/>
  <c r="M62" i="1"/>
  <c r="O63" i="1"/>
  <c r="Q64" i="1"/>
  <c r="Q214" i="1"/>
  <c r="M429" i="1"/>
  <c r="Q360" i="1"/>
  <c r="O426" i="1"/>
  <c r="M271" i="1"/>
  <c r="Q274" i="1"/>
  <c r="O350" i="1"/>
  <c r="M352" i="1"/>
  <c r="Q401" i="1"/>
  <c r="O229" i="1"/>
  <c r="O381" i="1"/>
  <c r="Q224" i="1"/>
  <c r="M471" i="1"/>
  <c r="O132" i="1"/>
  <c r="Q220" i="1"/>
  <c r="M372" i="1"/>
  <c r="O188" i="1"/>
  <c r="Q105" i="1"/>
  <c r="M84" i="1"/>
  <c r="O6" i="1"/>
  <c r="N341" i="1"/>
  <c r="M88" i="1"/>
  <c r="Q90" i="1"/>
  <c r="O92" i="1"/>
  <c r="M336" i="1"/>
  <c r="Q340" i="1"/>
  <c r="O473" i="1"/>
  <c r="M232" i="1"/>
  <c r="Q117" i="1"/>
  <c r="O10" i="1"/>
  <c r="M102" i="1"/>
  <c r="Q196" i="1"/>
  <c r="O199" i="1"/>
  <c r="M466" i="1"/>
  <c r="Q468" i="1"/>
  <c r="O357" i="1"/>
  <c r="M113" i="1"/>
  <c r="Q495" i="1"/>
  <c r="O345" i="1"/>
  <c r="M206" i="1"/>
  <c r="Q366" i="1"/>
  <c r="O134" i="1"/>
  <c r="L431" i="1"/>
  <c r="N245" i="1"/>
  <c r="P406" i="1"/>
  <c r="N407" i="1"/>
  <c r="P408" i="1"/>
  <c r="L432" i="1"/>
  <c r="N433" i="1"/>
  <c r="P434" i="1"/>
  <c r="L436" i="1"/>
  <c r="N437" i="1"/>
  <c r="P438" i="1"/>
  <c r="L439" i="1"/>
  <c r="N288" i="1"/>
  <c r="P440" i="1"/>
  <c r="L246" i="1"/>
  <c r="N289" i="1"/>
  <c r="P135" i="1"/>
  <c r="L137" i="1"/>
  <c r="N138" i="1"/>
  <c r="P139" i="1"/>
  <c r="L13" i="1"/>
  <c r="N14" i="1"/>
  <c r="P15" i="1"/>
  <c r="L17" i="1"/>
  <c r="N18" i="1"/>
  <c r="P141" i="1"/>
  <c r="L19" i="1"/>
  <c r="N20" i="1"/>
  <c r="P290" i="1"/>
  <c r="L143" i="1"/>
  <c r="N21" i="1"/>
  <c r="P144" i="1"/>
  <c r="L146" i="1"/>
  <c r="N147" i="1"/>
  <c r="P148" i="1"/>
  <c r="L150" i="1"/>
  <c r="N151" i="1"/>
  <c r="P22" i="1"/>
  <c r="L153" i="1"/>
  <c r="N497" i="1"/>
  <c r="P498" i="1"/>
  <c r="L24" i="1"/>
  <c r="N25" i="1"/>
  <c r="P30" i="1"/>
  <c r="L32" i="1"/>
  <c r="N279" i="1"/>
  <c r="L368" i="1"/>
  <c r="P429" i="1"/>
  <c r="N361" i="1"/>
  <c r="L392" i="1"/>
  <c r="P271" i="1"/>
  <c r="N369" i="1"/>
  <c r="L351" i="1"/>
  <c r="P352" i="1"/>
  <c r="N402" i="1"/>
  <c r="L425" i="1"/>
  <c r="L382" i="1"/>
  <c r="N225" i="1"/>
  <c r="P471" i="1"/>
  <c r="L375" i="1"/>
  <c r="N221" i="1"/>
  <c r="P372" i="1"/>
  <c r="L189" i="1"/>
  <c r="N106" i="1"/>
  <c r="P84" i="1"/>
  <c r="L367" i="1"/>
  <c r="Q341" i="1"/>
  <c r="O88" i="1"/>
  <c r="M488" i="1"/>
  <c r="Q92" i="1"/>
  <c r="O336" i="1"/>
  <c r="M383" i="1"/>
  <c r="Q473" i="1"/>
  <c r="O232" i="1"/>
  <c r="M240" i="1"/>
  <c r="Q10" i="1"/>
  <c r="O102" i="1"/>
  <c r="M197" i="1"/>
  <c r="Q199" i="1"/>
  <c r="O466" i="1"/>
  <c r="M355" i="1"/>
  <c r="Q357" i="1"/>
  <c r="O113" i="1"/>
  <c r="Q345" i="1"/>
  <c r="O206" i="1"/>
  <c r="M226" i="1"/>
  <c r="P134" i="1"/>
  <c r="M431" i="1"/>
  <c r="O245" i="1"/>
  <c r="Q406" i="1"/>
  <c r="O407" i="1"/>
  <c r="Q408" i="1"/>
  <c r="M432" i="1"/>
  <c r="O433" i="1"/>
  <c r="Q434" i="1"/>
  <c r="M436" i="1"/>
  <c r="O437" i="1"/>
  <c r="Q438" i="1"/>
  <c r="M439" i="1"/>
  <c r="O288" i="1"/>
  <c r="Q440" i="1"/>
  <c r="M246" i="1"/>
  <c r="O289" i="1"/>
  <c r="Q135" i="1"/>
  <c r="M137" i="1"/>
  <c r="O138" i="1"/>
  <c r="Q139" i="1"/>
  <c r="M13" i="1"/>
  <c r="O14" i="1"/>
  <c r="Q15" i="1"/>
  <c r="M17" i="1"/>
  <c r="O18" i="1"/>
  <c r="Q141" i="1"/>
  <c r="M19" i="1"/>
  <c r="O20" i="1"/>
  <c r="Q290" i="1"/>
  <c r="M143" i="1"/>
  <c r="O21" i="1"/>
  <c r="Q144" i="1"/>
  <c r="M146" i="1"/>
  <c r="O147" i="1"/>
  <c r="Q148" i="1"/>
  <c r="M150" i="1"/>
  <c r="O151" i="1"/>
  <c r="Q22" i="1"/>
  <c r="M153" i="1"/>
  <c r="O497" i="1"/>
  <c r="Q498" i="1"/>
  <c r="M24" i="1"/>
  <c r="O25" i="1"/>
  <c r="Q30" i="1"/>
  <c r="M32" i="1"/>
  <c r="Q158" i="1"/>
  <c r="M160" i="1"/>
  <c r="O34" i="1"/>
  <c r="M386" i="1"/>
  <c r="Q286" i="1"/>
  <c r="O475" i="1"/>
  <c r="Q394" i="1"/>
  <c r="O208" i="1"/>
  <c r="M423" i="1"/>
  <c r="Q192" i="1"/>
  <c r="O396" i="1"/>
  <c r="M405" i="1"/>
  <c r="Q379" i="1"/>
  <c r="M222" i="1"/>
  <c r="O96" i="1"/>
  <c r="Q378" i="1"/>
  <c r="M218" i="1"/>
  <c r="O281" i="1"/>
  <c r="Q374" i="1"/>
  <c r="M348" i="1"/>
  <c r="O8" i="1"/>
  <c r="Q86" i="1"/>
  <c r="M384" i="1"/>
  <c r="Q109" i="1"/>
  <c r="O89" i="1"/>
  <c r="M91" i="1"/>
  <c r="Q94" i="1"/>
  <c r="O100" i="1"/>
  <c r="M472" i="1"/>
  <c r="Q339" i="1"/>
  <c r="O116" i="1"/>
  <c r="M241" i="1"/>
  <c r="Q11" i="1"/>
  <c r="O103" i="1"/>
  <c r="M198" i="1"/>
  <c r="Q200" i="1"/>
  <c r="O467" i="1"/>
  <c r="M356" i="1"/>
  <c r="Q239" i="1"/>
  <c r="O398" i="1"/>
  <c r="M185" i="1"/>
  <c r="Q365" i="1"/>
  <c r="O207" i="1"/>
  <c r="P226" i="1"/>
  <c r="N430" i="1"/>
  <c r="P431" i="1"/>
  <c r="L406" i="1"/>
  <c r="N244" i="1"/>
  <c r="L408" i="1"/>
  <c r="P432" i="1"/>
  <c r="L434" i="1"/>
  <c r="N435" i="1"/>
  <c r="P436" i="1"/>
  <c r="L438" i="1"/>
  <c r="N287" i="1"/>
  <c r="P439" i="1"/>
  <c r="L440" i="1"/>
  <c r="N12" i="1"/>
  <c r="P246" i="1"/>
  <c r="L135" i="1"/>
  <c r="N136" i="1"/>
  <c r="P137" i="1"/>
  <c r="L139" i="1"/>
  <c r="N140" i="1"/>
  <c r="P13" i="1"/>
  <c r="L15" i="1"/>
  <c r="N16" i="1"/>
  <c r="P17" i="1"/>
  <c r="L141" i="1"/>
  <c r="N142" i="1"/>
  <c r="P19" i="1"/>
  <c r="L290" i="1"/>
  <c r="N291" i="1"/>
  <c r="P143" i="1"/>
  <c r="L144" i="1"/>
  <c r="N145" i="1"/>
  <c r="P146" i="1"/>
  <c r="L148" i="1"/>
  <c r="N149" i="1"/>
  <c r="P150" i="1"/>
  <c r="L22" i="1"/>
  <c r="N152" i="1"/>
  <c r="P153" i="1"/>
  <c r="L498" i="1"/>
  <c r="N23" i="1"/>
  <c r="M215" i="1"/>
  <c r="Q392" i="1"/>
  <c r="O353" i="1"/>
  <c r="Q425" i="1"/>
  <c r="O225" i="1"/>
  <c r="M375" i="1"/>
  <c r="Q372" i="1"/>
  <c r="O106" i="1"/>
  <c r="M367" i="1"/>
  <c r="P88" i="1"/>
  <c r="L94" i="1"/>
  <c r="N383" i="1"/>
  <c r="P232" i="1"/>
  <c r="L11" i="1"/>
  <c r="N197" i="1"/>
  <c r="P466" i="1"/>
  <c r="L239" i="1"/>
  <c r="P206" i="1"/>
  <c r="Q134" i="1"/>
  <c r="P245" i="1"/>
  <c r="P433" i="1"/>
  <c r="N436" i="1"/>
  <c r="L287" i="1"/>
  <c r="P288" i="1"/>
  <c r="N246" i="1"/>
  <c r="L136" i="1"/>
  <c r="P138" i="1"/>
  <c r="N13" i="1"/>
  <c r="L16" i="1"/>
  <c r="P18" i="1"/>
  <c r="N19" i="1"/>
  <c r="L291" i="1"/>
  <c r="P21" i="1"/>
  <c r="N146" i="1"/>
  <c r="L149" i="1"/>
  <c r="P151" i="1"/>
  <c r="N153" i="1"/>
  <c r="L23" i="1"/>
  <c r="L25" i="1"/>
  <c r="N31" i="1"/>
  <c r="M159" i="1"/>
  <c r="Q160" i="1"/>
  <c r="P35" i="1"/>
  <c r="M500" i="1"/>
  <c r="P501" i="1"/>
  <c r="M294" i="1"/>
  <c r="P441" i="1"/>
  <c r="M442" i="1"/>
  <c r="P443" i="1"/>
  <c r="N296" i="1"/>
  <c r="Q297" i="1"/>
  <c r="N502" i="1"/>
  <c r="Q161" i="1"/>
  <c r="N38" i="1"/>
  <c r="Q39" i="1"/>
  <c r="N503" i="1"/>
  <c r="L40" i="1"/>
  <c r="O505" i="1"/>
  <c r="L506" i="1"/>
  <c r="O507" i="1"/>
  <c r="L249" i="1"/>
  <c r="O41" i="1"/>
  <c r="L43" i="1"/>
  <c r="P444" i="1"/>
  <c r="M44" i="1"/>
  <c r="P446" i="1"/>
  <c r="M508" i="1"/>
  <c r="P509" i="1"/>
  <c r="M47" i="1"/>
  <c r="P164" i="1"/>
  <c r="N168" i="1"/>
  <c r="Q298" i="1"/>
  <c r="N54" i="1"/>
  <c r="Q55" i="1"/>
  <c r="N57" i="1"/>
  <c r="Q511" i="1"/>
  <c r="N59" i="1"/>
  <c r="L61" i="1"/>
  <c r="O62" i="1"/>
  <c r="L64" i="1"/>
  <c r="O65" i="1"/>
  <c r="Q169" i="1"/>
  <c r="M171" i="1"/>
  <c r="O172" i="1"/>
  <c r="Q250" i="1"/>
  <c r="M448" i="1"/>
  <c r="O176" i="1"/>
  <c r="Q177" i="1"/>
  <c r="M69" i="1"/>
  <c r="O70" i="1"/>
  <c r="Q71" i="1"/>
  <c r="M300" i="1"/>
  <c r="O73" i="1"/>
  <c r="Q178" i="1"/>
  <c r="M180" i="1"/>
  <c r="O181" i="1"/>
  <c r="Q182" i="1"/>
  <c r="M122" i="1"/>
  <c r="O74" i="1"/>
  <c r="Q75" i="1"/>
  <c r="M77" i="1"/>
  <c r="O78" i="1"/>
  <c r="Q79" i="1"/>
  <c r="M124" i="1"/>
  <c r="O449" i="1"/>
  <c r="Q450" i="1"/>
  <c r="M301" i="1"/>
  <c r="O302" i="1"/>
  <c r="Q26" i="1"/>
  <c r="M119" i="1"/>
  <c r="O120" i="1"/>
  <c r="Q27" i="1"/>
  <c r="M29" i="1"/>
  <c r="O292" i="1"/>
  <c r="Q154" i="1"/>
  <c r="M156" i="1"/>
  <c r="O157" i="1"/>
  <c r="Q518" i="1"/>
  <c r="M455" i="1"/>
  <c r="O328" i="1"/>
  <c r="Q482" i="1"/>
  <c r="M317" i="1"/>
  <c r="O318" i="1"/>
  <c r="Q412" i="1"/>
  <c r="M483" i="1"/>
  <c r="O456" i="1"/>
  <c r="Q329" i="1"/>
  <c r="M331" i="1"/>
  <c r="O332" i="1"/>
  <c r="Q457" i="1"/>
  <c r="M265" i="1"/>
  <c r="O521" i="1"/>
  <c r="Q82" i="1"/>
  <c r="M306" i="1"/>
  <c r="O513" i="1"/>
  <c r="Q514" i="1"/>
  <c r="M452" i="1"/>
  <c r="O522" i="1"/>
  <c r="Q523" i="1"/>
  <c r="M335" i="1"/>
  <c r="O458" i="1"/>
  <c r="Q461" i="1"/>
  <c r="M460" i="1"/>
  <c r="O517" i="1"/>
  <c r="Q454" i="1"/>
  <c r="M415" i="1"/>
  <c r="O184" i="1"/>
  <c r="Q334" i="1"/>
  <c r="M314" i="1"/>
  <c r="O261" i="1"/>
  <c r="Q126" i="1"/>
  <c r="M485" i="1"/>
  <c r="O486" i="1"/>
  <c r="Q262" i="1"/>
  <c r="M128" i="1"/>
  <c r="O519" i="1"/>
  <c r="Q520" i="1"/>
  <c r="M453" i="1"/>
  <c r="O311" i="1"/>
  <c r="Q312" i="1"/>
  <c r="M257" i="1"/>
  <c r="O258" i="1"/>
  <c r="Q259" i="1"/>
  <c r="M477" i="1"/>
  <c r="Q217" i="1"/>
  <c r="O238" i="1"/>
  <c r="Q421" i="1"/>
  <c r="M465" i="1"/>
  <c r="M379" i="1"/>
  <c r="Q95" i="1"/>
  <c r="O376" i="1"/>
  <c r="M374" i="1"/>
  <c r="Q107" i="1"/>
  <c r="O337" i="1"/>
  <c r="N89" i="1"/>
  <c r="P94" i="1"/>
  <c r="L472" i="1"/>
  <c r="N116" i="1"/>
  <c r="P11" i="1"/>
  <c r="L198" i="1"/>
  <c r="N467" i="1"/>
  <c r="P239" i="1"/>
  <c r="L185" i="1"/>
  <c r="N207" i="1"/>
  <c r="L430" i="1"/>
  <c r="Q245" i="1"/>
  <c r="Q433" i="1"/>
  <c r="O436" i="1"/>
  <c r="M287" i="1"/>
  <c r="Q288" i="1"/>
  <c r="O246" i="1"/>
  <c r="M136" i="1"/>
  <c r="Q138" i="1"/>
  <c r="O13" i="1"/>
  <c r="M16" i="1"/>
  <c r="Q18" i="1"/>
  <c r="O19" i="1"/>
  <c r="M291" i="1"/>
  <c r="Q21" i="1"/>
  <c r="O146" i="1"/>
  <c r="M149" i="1"/>
  <c r="Q151" i="1"/>
  <c r="O153" i="1"/>
  <c r="M23" i="1"/>
  <c r="P25" i="1"/>
  <c r="O31" i="1"/>
  <c r="N159" i="1"/>
  <c r="L34" i="1"/>
  <c r="Q35" i="1"/>
  <c r="N500" i="1"/>
  <c r="Q501" i="1"/>
  <c r="N294" i="1"/>
  <c r="Q441" i="1"/>
  <c r="N442" i="1"/>
  <c r="L247" i="1"/>
  <c r="O296" i="1"/>
  <c r="O502" i="1"/>
  <c r="L37" i="1"/>
  <c r="O38" i="1"/>
  <c r="L162" i="1"/>
  <c r="P503" i="1"/>
  <c r="M40" i="1"/>
  <c r="P505" i="1"/>
  <c r="M506" i="1"/>
  <c r="P507" i="1"/>
  <c r="M249" i="1"/>
  <c r="P41" i="1"/>
  <c r="N43" i="1"/>
  <c r="Q444" i="1"/>
  <c r="N44" i="1"/>
  <c r="Q446" i="1"/>
  <c r="N508" i="1"/>
  <c r="Q509" i="1"/>
  <c r="N47" i="1"/>
  <c r="L167" i="1"/>
  <c r="O168" i="1"/>
  <c r="L299" i="1"/>
  <c r="O54" i="1"/>
  <c r="L56" i="1"/>
  <c r="O57" i="1"/>
  <c r="L512" i="1"/>
  <c r="P59" i="1"/>
  <c r="M61" i="1"/>
  <c r="P62" i="1"/>
  <c r="M64" i="1"/>
  <c r="P65" i="1"/>
  <c r="L170" i="1"/>
  <c r="N171" i="1"/>
  <c r="P172" i="1"/>
  <c r="L251" i="1"/>
  <c r="N448" i="1"/>
  <c r="P176" i="1"/>
  <c r="L68" i="1"/>
  <c r="N69" i="1"/>
  <c r="P70" i="1"/>
  <c r="L72" i="1"/>
  <c r="N300" i="1"/>
  <c r="P73" i="1"/>
  <c r="L179" i="1"/>
  <c r="N180" i="1"/>
  <c r="P181" i="1"/>
  <c r="L121" i="1"/>
  <c r="N122" i="1"/>
  <c r="P74" i="1"/>
  <c r="L76" i="1"/>
  <c r="N77" i="1"/>
  <c r="P78" i="1"/>
  <c r="L123" i="1"/>
  <c r="N124" i="1"/>
  <c r="P449" i="1"/>
  <c r="L451" i="1"/>
  <c r="N301" i="1"/>
  <c r="P302" i="1"/>
  <c r="L118" i="1"/>
  <c r="N119" i="1"/>
  <c r="P120" i="1"/>
  <c r="L28" i="1"/>
  <c r="N29" i="1"/>
  <c r="P292" i="1"/>
  <c r="L155" i="1"/>
  <c r="N156" i="1"/>
  <c r="P157" i="1"/>
  <c r="P386" i="1"/>
  <c r="L476" i="1"/>
  <c r="N395" i="1"/>
  <c r="P423" i="1"/>
  <c r="L338" i="1"/>
  <c r="N380" i="1"/>
  <c r="L469" i="1"/>
  <c r="P218" i="1"/>
  <c r="N186" i="1"/>
  <c r="L108" i="1"/>
  <c r="P384" i="1"/>
  <c r="Q89" i="1"/>
  <c r="M364" i="1"/>
  <c r="O472" i="1"/>
  <c r="Q116" i="1"/>
  <c r="M101" i="1"/>
  <c r="O198" i="1"/>
  <c r="Q467" i="1"/>
  <c r="M397" i="1"/>
  <c r="O185" i="1"/>
  <c r="Q207" i="1"/>
  <c r="O430" i="1"/>
  <c r="M406" i="1"/>
  <c r="M434" i="1"/>
  <c r="Q436" i="1"/>
  <c r="O287" i="1"/>
  <c r="M440" i="1"/>
  <c r="Q246" i="1"/>
  <c r="O136" i="1"/>
  <c r="M139" i="1"/>
  <c r="Q13" i="1"/>
  <c r="O16" i="1"/>
  <c r="M141" i="1"/>
  <c r="Q19" i="1"/>
  <c r="O291" i="1"/>
  <c r="M144" i="1"/>
  <c r="Q146" i="1"/>
  <c r="O149" i="1"/>
  <c r="M22" i="1"/>
  <c r="Q153" i="1"/>
  <c r="O23" i="1"/>
  <c r="Q25" i="1"/>
  <c r="P31" i="1"/>
  <c r="O159" i="1"/>
  <c r="N34" i="1"/>
  <c r="L499" i="1"/>
  <c r="O500" i="1"/>
  <c r="L293" i="1"/>
  <c r="O294" i="1"/>
  <c r="L295" i="1"/>
  <c r="P442" i="1"/>
  <c r="M247" i="1"/>
  <c r="P296" i="1"/>
  <c r="P502" i="1"/>
  <c r="M37" i="1"/>
  <c r="P38" i="1"/>
  <c r="N162" i="1"/>
  <c r="Q503" i="1"/>
  <c r="N40" i="1"/>
  <c r="Q505" i="1"/>
  <c r="N506" i="1"/>
  <c r="Q507" i="1"/>
  <c r="N249" i="1"/>
  <c r="L42" i="1"/>
  <c r="O43" i="1"/>
  <c r="L445" i="1"/>
  <c r="O44" i="1"/>
  <c r="L447" i="1"/>
  <c r="O508" i="1"/>
  <c r="L510" i="1"/>
  <c r="P47" i="1"/>
  <c r="M167" i="1"/>
  <c r="P168" i="1"/>
  <c r="M299" i="1"/>
  <c r="P54" i="1"/>
  <c r="M56" i="1"/>
  <c r="P57" i="1"/>
  <c r="N512" i="1"/>
  <c r="Q59" i="1"/>
  <c r="N61" i="1"/>
  <c r="Q62" i="1"/>
  <c r="N64" i="1"/>
  <c r="Q65" i="1"/>
  <c r="M170" i="1"/>
  <c r="O171" i="1"/>
  <c r="Q172" i="1"/>
  <c r="M251" i="1"/>
  <c r="O448" i="1"/>
  <c r="Q176" i="1"/>
  <c r="M68" i="1"/>
  <c r="O69" i="1"/>
  <c r="Q70" i="1"/>
  <c r="M72" i="1"/>
  <c r="O300" i="1"/>
  <c r="Q73" i="1"/>
  <c r="M179" i="1"/>
  <c r="O180" i="1"/>
  <c r="Q181" i="1"/>
  <c r="M121" i="1"/>
  <c r="O122" i="1"/>
  <c r="Q74" i="1"/>
  <c r="M76" i="1"/>
  <c r="O77" i="1"/>
  <c r="Q78" i="1"/>
  <c r="M123" i="1"/>
  <c r="O124" i="1"/>
  <c r="Q449" i="1"/>
  <c r="M451" i="1"/>
  <c r="O301" i="1"/>
  <c r="Q302" i="1"/>
  <c r="M118" i="1"/>
  <c r="O119" i="1"/>
  <c r="Q120" i="1"/>
  <c r="M28" i="1"/>
  <c r="O29" i="1"/>
  <c r="Q292" i="1"/>
  <c r="M155" i="1"/>
  <c r="O156" i="1"/>
  <c r="Q157" i="1"/>
  <c r="O285" i="1"/>
  <c r="Q234" i="1"/>
  <c r="M359" i="1"/>
  <c r="O191" i="1"/>
  <c r="Q343" i="1"/>
  <c r="O496" i="1"/>
  <c r="M378" i="1"/>
  <c r="Q280" i="1"/>
  <c r="O347" i="1"/>
  <c r="M86" i="1"/>
  <c r="P109" i="1"/>
  <c r="L91" i="1"/>
  <c r="N100" i="1"/>
  <c r="P339" i="1"/>
  <c r="L241" i="1"/>
  <c r="N103" i="1"/>
  <c r="P200" i="1"/>
  <c r="L356" i="1"/>
  <c r="N398" i="1"/>
  <c r="P365" i="1"/>
  <c r="O226" i="1"/>
  <c r="O431" i="1"/>
  <c r="M244" i="1"/>
  <c r="Q407" i="1"/>
  <c r="O432" i="1"/>
  <c r="M435" i="1"/>
  <c r="Q437" i="1"/>
  <c r="O439" i="1"/>
  <c r="M12" i="1"/>
  <c r="Q289" i="1"/>
  <c r="O137" i="1"/>
  <c r="M140" i="1"/>
  <c r="Q14" i="1"/>
  <c r="O17" i="1"/>
  <c r="M142" i="1"/>
  <c r="Q20" i="1"/>
  <c r="O143" i="1"/>
  <c r="M145" i="1"/>
  <c r="Q147" i="1"/>
  <c r="O150" i="1"/>
  <c r="M152" i="1"/>
  <c r="Q497" i="1"/>
  <c r="O24" i="1"/>
  <c r="N30" i="1"/>
  <c r="P32" i="1"/>
  <c r="N158" i="1"/>
  <c r="N160" i="1"/>
  <c r="L35" i="1"/>
  <c r="O499" i="1"/>
  <c r="L501" i="1"/>
  <c r="P293" i="1"/>
  <c r="M441" i="1"/>
  <c r="P295" i="1"/>
  <c r="M443" i="1"/>
  <c r="P247" i="1"/>
  <c r="M297" i="1"/>
  <c r="N161" i="1"/>
  <c r="Q37" i="1"/>
  <c r="N39" i="1"/>
  <c r="Q162" i="1"/>
  <c r="N504" i="1"/>
  <c r="Q40" i="1"/>
  <c r="N163" i="1"/>
  <c r="L507" i="1"/>
  <c r="O248" i="1"/>
  <c r="L41" i="1"/>
  <c r="O42" i="1"/>
  <c r="L444" i="1"/>
  <c r="O445" i="1"/>
  <c r="L446" i="1"/>
  <c r="P447" i="1"/>
  <c r="M509" i="1"/>
  <c r="P510" i="1"/>
  <c r="M164" i="1"/>
  <c r="P167" i="1"/>
  <c r="M298" i="1"/>
  <c r="P299" i="1"/>
  <c r="N55" i="1"/>
  <c r="Q56" i="1"/>
  <c r="N511" i="1"/>
  <c r="Q512" i="1"/>
  <c r="N60" i="1"/>
  <c r="Q61" i="1"/>
  <c r="N63" i="1"/>
  <c r="L65" i="1"/>
  <c r="N169" i="1"/>
  <c r="P170" i="1"/>
  <c r="L172" i="1"/>
  <c r="N250" i="1"/>
  <c r="P251" i="1"/>
  <c r="L176" i="1"/>
  <c r="N177" i="1"/>
  <c r="P68" i="1"/>
  <c r="L70" i="1"/>
  <c r="N71" i="1"/>
  <c r="P72" i="1"/>
  <c r="L73" i="1"/>
  <c r="N178" i="1"/>
  <c r="P179" i="1"/>
  <c r="L181" i="1"/>
  <c r="N182" i="1"/>
  <c r="P121" i="1"/>
  <c r="L74" i="1"/>
  <c r="N75" i="1"/>
  <c r="P76" i="1"/>
  <c r="L78" i="1"/>
  <c r="N79" i="1"/>
  <c r="P123" i="1"/>
  <c r="L449" i="1"/>
  <c r="N450" i="1"/>
  <c r="P451" i="1"/>
  <c r="L302" i="1"/>
  <c r="N26" i="1"/>
  <c r="P118" i="1"/>
  <c r="L120" i="1"/>
  <c r="N27" i="1"/>
  <c r="P28" i="1"/>
  <c r="L292" i="1"/>
  <c r="N154" i="1"/>
  <c r="P155" i="1"/>
  <c r="L157" i="1"/>
  <c r="N518" i="1"/>
  <c r="O387" i="1"/>
  <c r="M284" i="1"/>
  <c r="Q338" i="1"/>
  <c r="M469" i="1"/>
  <c r="O186" i="1"/>
  <c r="Q384" i="1"/>
  <c r="N364" i="1"/>
  <c r="L117" i="1"/>
  <c r="P198" i="1"/>
  <c r="N397" i="1"/>
  <c r="L366" i="1"/>
  <c r="N406" i="1"/>
  <c r="L437" i="1"/>
  <c r="N440" i="1"/>
  <c r="P136" i="1"/>
  <c r="L14" i="1"/>
  <c r="N141" i="1"/>
  <c r="P291" i="1"/>
  <c r="L147" i="1"/>
  <c r="N22" i="1"/>
  <c r="P23" i="1"/>
  <c r="N32" i="1"/>
  <c r="P159" i="1"/>
  <c r="M499" i="1"/>
  <c r="M293" i="1"/>
  <c r="N295" i="1"/>
  <c r="N247" i="1"/>
  <c r="N37" i="1"/>
  <c r="O162" i="1"/>
  <c r="O40" i="1"/>
  <c r="O506" i="1"/>
  <c r="P249" i="1"/>
  <c r="P43" i="1"/>
  <c r="P44" i="1"/>
  <c r="P508" i="1"/>
  <c r="Q47" i="1"/>
  <c r="Q168" i="1"/>
  <c r="Q54" i="1"/>
  <c r="L511" i="1"/>
  <c r="L60" i="1"/>
  <c r="L63" i="1"/>
  <c r="L169" i="1"/>
  <c r="P171" i="1"/>
  <c r="N251" i="1"/>
  <c r="L177" i="1"/>
  <c r="P69" i="1"/>
  <c r="N72" i="1"/>
  <c r="L178" i="1"/>
  <c r="P180" i="1"/>
  <c r="N121" i="1"/>
  <c r="L75" i="1"/>
  <c r="P77" i="1"/>
  <c r="N123" i="1"/>
  <c r="L450" i="1"/>
  <c r="P301" i="1"/>
  <c r="N118" i="1"/>
  <c r="L27" i="1"/>
  <c r="P29" i="1"/>
  <c r="N155" i="1"/>
  <c r="L518" i="1"/>
  <c r="P484" i="1"/>
  <c r="M328" i="1"/>
  <c r="P482" i="1"/>
  <c r="N317" i="1"/>
  <c r="Q318" i="1"/>
  <c r="N413" i="1"/>
  <c r="Q483" i="1"/>
  <c r="N329" i="1"/>
  <c r="Q330" i="1"/>
  <c r="N332" i="1"/>
  <c r="L183" i="1"/>
  <c r="O265" i="1"/>
  <c r="L82" i="1"/>
  <c r="O83" i="1"/>
  <c r="L513" i="1"/>
  <c r="O514" i="1"/>
  <c r="L452" i="1"/>
  <c r="P522" i="1"/>
  <c r="M524" i="1"/>
  <c r="P335" i="1"/>
  <c r="M461" i="1"/>
  <c r="P459" i="1"/>
  <c r="M517" i="1"/>
  <c r="P454" i="1"/>
  <c r="N415" i="1"/>
  <c r="Q184" i="1"/>
  <c r="N260" i="1"/>
  <c r="Q314" i="1"/>
  <c r="N126" i="1"/>
  <c r="Q127" i="1"/>
  <c r="N486" i="1"/>
  <c r="L333" i="1"/>
  <c r="O128" i="1"/>
  <c r="L520" i="1"/>
  <c r="O409" i="1"/>
  <c r="L311" i="1"/>
  <c r="O312" i="1"/>
  <c r="L257" i="1"/>
  <c r="P258" i="1"/>
  <c r="M313" i="1"/>
  <c r="P477" i="1"/>
  <c r="L125" i="1"/>
  <c r="N479" i="1"/>
  <c r="P494" i="1"/>
  <c r="L316" i="1"/>
  <c r="N129" i="1"/>
  <c r="P263" i="1"/>
  <c r="L303" i="1"/>
  <c r="N304" i="1"/>
  <c r="P253" i="1"/>
  <c r="L254" i="1"/>
  <c r="S275" i="1"/>
  <c r="U277" i="1"/>
  <c r="T279" i="1"/>
  <c r="S217" i="1"/>
  <c r="U386" i="1"/>
  <c r="T233" i="1"/>
  <c r="S368" i="1"/>
  <c r="U243" i="1"/>
  <c r="S427" i="1"/>
  <c r="U429" i="1"/>
  <c r="S476" i="1"/>
  <c r="Q368" i="1"/>
  <c r="O419" i="1"/>
  <c r="M403" i="1"/>
  <c r="Q471" i="1"/>
  <c r="M189" i="1"/>
  <c r="L109" i="1"/>
  <c r="P336" i="1"/>
  <c r="N240" i="1"/>
  <c r="L200" i="1"/>
  <c r="P113" i="1"/>
  <c r="N226" i="1"/>
  <c r="L244" i="1"/>
  <c r="N432" i="1"/>
  <c r="P437" i="1"/>
  <c r="L12" i="1"/>
  <c r="N137" i="1"/>
  <c r="P14" i="1"/>
  <c r="L142" i="1"/>
  <c r="N143" i="1"/>
  <c r="P147" i="1"/>
  <c r="L152" i="1"/>
  <c r="N24" i="1"/>
  <c r="O32" i="1"/>
  <c r="L160" i="1"/>
  <c r="N499" i="1"/>
  <c r="N293" i="1"/>
  <c r="O295" i="1"/>
  <c r="O247" i="1"/>
  <c r="P37" i="1"/>
  <c r="P162" i="1"/>
  <c r="P40" i="1"/>
  <c r="P506" i="1"/>
  <c r="Q249" i="1"/>
  <c r="Q43" i="1"/>
  <c r="Q44" i="1"/>
  <c r="L509" i="1"/>
  <c r="L164" i="1"/>
  <c r="L298" i="1"/>
  <c r="L55" i="1"/>
  <c r="M511" i="1"/>
  <c r="M60" i="1"/>
  <c r="M63" i="1"/>
  <c r="M169" i="1"/>
  <c r="Q171" i="1"/>
  <c r="O251" i="1"/>
  <c r="M177" i="1"/>
  <c r="Q69" i="1"/>
  <c r="O72" i="1"/>
  <c r="M178" i="1"/>
  <c r="Q180" i="1"/>
  <c r="O121" i="1"/>
  <c r="M75" i="1"/>
  <c r="Q77" i="1"/>
  <c r="O123" i="1"/>
  <c r="M450" i="1"/>
  <c r="Q301" i="1"/>
  <c r="O118" i="1"/>
  <c r="M27" i="1"/>
  <c r="Q29" i="1"/>
  <c r="O155" i="1"/>
  <c r="M518" i="1"/>
  <c r="Q484" i="1"/>
  <c r="N328" i="1"/>
  <c r="L411" i="1"/>
  <c r="O317" i="1"/>
  <c r="L412" i="1"/>
  <c r="O413" i="1"/>
  <c r="L456" i="1"/>
  <c r="O329" i="1"/>
  <c r="L331" i="1"/>
  <c r="P332" i="1"/>
  <c r="M183" i="1"/>
  <c r="P265" i="1"/>
  <c r="M82" i="1"/>
  <c r="P83" i="1"/>
  <c r="M513" i="1"/>
  <c r="P514" i="1"/>
  <c r="N452" i="1"/>
  <c r="Q522" i="1"/>
  <c r="N524" i="1"/>
  <c r="Q335" i="1"/>
  <c r="N461" i="1"/>
  <c r="Q459" i="1"/>
  <c r="N517" i="1"/>
  <c r="L322" i="1"/>
  <c r="O415" i="1"/>
  <c r="L334" i="1"/>
  <c r="O260" i="1"/>
  <c r="L261" i="1"/>
  <c r="O126" i="1"/>
  <c r="L485" i="1"/>
  <c r="P486" i="1"/>
  <c r="M333" i="1"/>
  <c r="P128" i="1"/>
  <c r="M520" i="1"/>
  <c r="P409" i="1"/>
  <c r="M311" i="1"/>
  <c r="P312" i="1"/>
  <c r="N257" i="1"/>
  <c r="Q258" i="1"/>
  <c r="N313" i="1"/>
  <c r="Q477" i="1"/>
  <c r="M125" i="1"/>
  <c r="O479" i="1"/>
  <c r="Q494" i="1"/>
  <c r="M316" i="1"/>
  <c r="O129" i="1"/>
  <c r="Q263" i="1"/>
  <c r="M303" i="1"/>
  <c r="O304" i="1"/>
  <c r="Q253" i="1"/>
  <c r="M254" i="1"/>
  <c r="L209" i="1"/>
  <c r="P405" i="1"/>
  <c r="N130" i="1"/>
  <c r="P348" i="1"/>
  <c r="M110" i="1"/>
  <c r="Q100" i="1"/>
  <c r="O241" i="1"/>
  <c r="M201" i="1"/>
  <c r="Q398" i="1"/>
  <c r="L134" i="1"/>
  <c r="O244" i="1"/>
  <c r="Q432" i="1"/>
  <c r="M438" i="1"/>
  <c r="O12" i="1"/>
  <c r="Q137" i="1"/>
  <c r="M15" i="1"/>
  <c r="O142" i="1"/>
  <c r="Q143" i="1"/>
  <c r="M148" i="1"/>
  <c r="O152" i="1"/>
  <c r="P24" i="1"/>
  <c r="Q32" i="1"/>
  <c r="O160" i="1"/>
  <c r="P499" i="1"/>
  <c r="Q293" i="1"/>
  <c r="Q295" i="1"/>
  <c r="Q247" i="1"/>
  <c r="L502" i="1"/>
  <c r="L38" i="1"/>
  <c r="L503" i="1"/>
  <c r="L505" i="1"/>
  <c r="M507" i="1"/>
  <c r="M41" i="1"/>
  <c r="M444" i="1"/>
  <c r="N446" i="1"/>
  <c r="N509" i="1"/>
  <c r="N164" i="1"/>
  <c r="N298" i="1"/>
  <c r="O55" i="1"/>
  <c r="O511" i="1"/>
  <c r="O60" i="1"/>
  <c r="P63" i="1"/>
  <c r="O169" i="1"/>
  <c r="M172" i="1"/>
  <c r="Q251" i="1"/>
  <c r="O177" i="1"/>
  <c r="M70" i="1"/>
  <c r="Q72" i="1"/>
  <c r="O178" i="1"/>
  <c r="M181" i="1"/>
  <c r="Q121" i="1"/>
  <c r="O75" i="1"/>
  <c r="M78" i="1"/>
  <c r="Q123" i="1"/>
  <c r="O450" i="1"/>
  <c r="M302" i="1"/>
  <c r="Q118" i="1"/>
  <c r="O27" i="1"/>
  <c r="M292" i="1"/>
  <c r="Q155" i="1"/>
  <c r="O518" i="1"/>
  <c r="L455" i="1"/>
  <c r="P328" i="1"/>
  <c r="M411" i="1"/>
  <c r="P317" i="1"/>
  <c r="M412" i="1"/>
  <c r="P413" i="1"/>
  <c r="M456" i="1"/>
  <c r="P329" i="1"/>
  <c r="N331" i="1"/>
  <c r="Q332" i="1"/>
  <c r="N183" i="1"/>
  <c r="Q265" i="1"/>
  <c r="N82" i="1"/>
  <c r="Q83" i="1"/>
  <c r="N513" i="1"/>
  <c r="L307" i="1"/>
  <c r="O452" i="1"/>
  <c r="L523" i="1"/>
  <c r="O524" i="1"/>
  <c r="L458" i="1"/>
  <c r="O461" i="1"/>
  <c r="L460" i="1"/>
  <c r="P517" i="1"/>
  <c r="M322" i="1"/>
  <c r="P415" i="1"/>
  <c r="M334" i="1"/>
  <c r="P260" i="1"/>
  <c r="M261" i="1"/>
  <c r="P126" i="1"/>
  <c r="N485" i="1"/>
  <c r="Q486" i="1"/>
  <c r="N333" i="1"/>
  <c r="Q128" i="1"/>
  <c r="N520" i="1"/>
  <c r="Q409" i="1"/>
  <c r="N311" i="1"/>
  <c r="L410" i="1"/>
  <c r="O257" i="1"/>
  <c r="L259" i="1"/>
  <c r="O313" i="1"/>
  <c r="L478" i="1"/>
  <c r="N125" i="1"/>
  <c r="P479" i="1"/>
  <c r="L315" i="1"/>
  <c r="N316" i="1"/>
  <c r="P129" i="1"/>
  <c r="L344" i="1"/>
  <c r="N303" i="1"/>
  <c r="P304" i="1"/>
  <c r="L305" i="1"/>
  <c r="N254" i="1"/>
  <c r="M362" i="1"/>
  <c r="Q351" i="1"/>
  <c r="M382" i="1"/>
  <c r="O221" i="1"/>
  <c r="Q84" i="1"/>
  <c r="N488" i="1"/>
  <c r="L339" i="1"/>
  <c r="P102" i="1"/>
  <c r="N355" i="1"/>
  <c r="L365" i="1"/>
  <c r="N431" i="1"/>
  <c r="P407" i="1"/>
  <c r="L435" i="1"/>
  <c r="N439" i="1"/>
  <c r="P289" i="1"/>
  <c r="L140" i="1"/>
  <c r="N17" i="1"/>
  <c r="P20" i="1"/>
  <c r="L145" i="1"/>
  <c r="N150" i="1"/>
  <c r="P497" i="1"/>
  <c r="M30" i="1"/>
  <c r="M158" i="1"/>
  <c r="Q34" i="1"/>
  <c r="Q500" i="1"/>
  <c r="L441" i="1"/>
  <c r="L443" i="1"/>
  <c r="L297" i="1"/>
  <c r="L161" i="1"/>
  <c r="M39" i="1"/>
  <c r="M504" i="1"/>
  <c r="M163" i="1"/>
  <c r="N248" i="1"/>
  <c r="N42" i="1"/>
  <c r="N445" i="1"/>
  <c r="N447" i="1"/>
  <c r="O510" i="1"/>
  <c r="O167" i="1"/>
  <c r="O299" i="1"/>
  <c r="P56" i="1"/>
  <c r="P512" i="1"/>
  <c r="P61" i="1"/>
  <c r="P64" i="1"/>
  <c r="O170" i="1"/>
  <c r="M250" i="1"/>
  <c r="Q448" i="1"/>
  <c r="O68" i="1"/>
  <c r="M71" i="1"/>
  <c r="Q300" i="1"/>
  <c r="O179" i="1"/>
  <c r="M182" i="1"/>
  <c r="Q122" i="1"/>
  <c r="O76" i="1"/>
  <c r="M79" i="1"/>
  <c r="Q124" i="1"/>
  <c r="O451" i="1"/>
  <c r="M26" i="1"/>
  <c r="Q119" i="1"/>
  <c r="O28" i="1"/>
  <c r="M154" i="1"/>
  <c r="Q156" i="1"/>
  <c r="M484" i="1"/>
  <c r="P455" i="1"/>
  <c r="M482" i="1"/>
  <c r="P411" i="1"/>
  <c r="M318" i="1"/>
  <c r="P412" i="1"/>
  <c r="N483" i="1"/>
  <c r="Q456" i="1"/>
  <c r="N330" i="1"/>
  <c r="Q331" i="1"/>
  <c r="N457" i="1"/>
  <c r="Q183" i="1"/>
  <c r="N521" i="1"/>
  <c r="L83" i="1"/>
  <c r="O306" i="1"/>
  <c r="L514" i="1"/>
  <c r="O307" i="1"/>
  <c r="L522" i="1"/>
  <c r="O523" i="1"/>
  <c r="L335" i="1"/>
  <c r="P458" i="1"/>
  <c r="M459" i="1"/>
  <c r="P460" i="1"/>
  <c r="M454" i="1"/>
  <c r="P322" i="1"/>
  <c r="M184" i="1"/>
  <c r="P334" i="1"/>
  <c r="N314" i="1"/>
  <c r="Q261" i="1"/>
  <c r="N127" i="1"/>
  <c r="Q485" i="1"/>
  <c r="N262" i="1"/>
  <c r="Q333" i="1"/>
  <c r="N519" i="1"/>
  <c r="L409" i="1"/>
  <c r="O453" i="1"/>
  <c r="L312" i="1"/>
  <c r="O410" i="1"/>
  <c r="L258" i="1"/>
  <c r="O259" i="1"/>
  <c r="L477" i="1"/>
  <c r="O478" i="1"/>
  <c r="Q125" i="1"/>
  <c r="M494" i="1"/>
  <c r="O315" i="1"/>
  <c r="Q316" i="1"/>
  <c r="M263" i="1"/>
  <c r="O344" i="1"/>
  <c r="Q303" i="1"/>
  <c r="M253" i="1"/>
  <c r="O305" i="1"/>
  <c r="Q254" i="1"/>
  <c r="O227" i="1"/>
  <c r="Q348" i="1"/>
  <c r="L340" i="1"/>
  <c r="N201" i="1"/>
  <c r="M134" i="1"/>
  <c r="L433" i="1"/>
  <c r="P12" i="1"/>
  <c r="N15" i="1"/>
  <c r="L21" i="1"/>
  <c r="P152" i="1"/>
  <c r="L500" i="1"/>
  <c r="L442" i="1"/>
  <c r="M502" i="1"/>
  <c r="M503" i="1"/>
  <c r="N507" i="1"/>
  <c r="N444" i="1"/>
  <c r="O509" i="1"/>
  <c r="P298" i="1"/>
  <c r="P511" i="1"/>
  <c r="Q63" i="1"/>
  <c r="N172" i="1"/>
  <c r="P177" i="1"/>
  <c r="L300" i="1"/>
  <c r="N181" i="1"/>
  <c r="P75" i="1"/>
  <c r="L124" i="1"/>
  <c r="N302" i="1"/>
  <c r="P27" i="1"/>
  <c r="L156" i="1"/>
  <c r="N455" i="1"/>
  <c r="N411" i="1"/>
  <c r="N412" i="1"/>
  <c r="N456" i="1"/>
  <c r="O331" i="1"/>
  <c r="O183" i="1"/>
  <c r="O82" i="1"/>
  <c r="P513" i="1"/>
  <c r="P452" i="1"/>
  <c r="P524" i="1"/>
  <c r="P461" i="1"/>
  <c r="Q517" i="1"/>
  <c r="Q415" i="1"/>
  <c r="Q260" i="1"/>
  <c r="L127" i="1"/>
  <c r="L262" i="1"/>
  <c r="L519" i="1"/>
  <c r="L453" i="1"/>
  <c r="M410" i="1"/>
  <c r="M259" i="1"/>
  <c r="M478" i="1"/>
  <c r="Q479" i="1"/>
  <c r="O316" i="1"/>
  <c r="M344" i="1"/>
  <c r="Q304" i="1"/>
  <c r="O254" i="1"/>
  <c r="P212" i="1"/>
  <c r="T276" i="1"/>
  <c r="T214" i="1"/>
  <c r="T216" i="1"/>
  <c r="T386" i="1"/>
  <c r="U233" i="1"/>
  <c r="U368" i="1"/>
  <c r="U285" i="1"/>
  <c r="U428" i="1"/>
  <c r="U474" i="1"/>
  <c r="U475" i="1"/>
  <c r="U203" i="1"/>
  <c r="T361" i="1"/>
  <c r="S234" i="1"/>
  <c r="U236" i="1"/>
  <c r="T282" i="1"/>
  <c r="S392" i="1"/>
  <c r="U393" i="1"/>
  <c r="T395" i="1"/>
  <c r="S358" i="1"/>
  <c r="U271" i="1"/>
  <c r="T272" i="1"/>
  <c r="S209" i="1"/>
  <c r="U211" i="1"/>
  <c r="T369" i="1"/>
  <c r="S421" i="1"/>
  <c r="U423" i="1"/>
  <c r="T267" i="1"/>
  <c r="S351" i="1"/>
  <c r="U269" i="1"/>
  <c r="T193" i="1"/>
  <c r="S416" i="1"/>
  <c r="U352" i="1"/>
  <c r="T464" i="1"/>
  <c r="S338" i="1"/>
  <c r="U400" i="1"/>
  <c r="T402" i="1"/>
  <c r="S343" i="1"/>
  <c r="U405" i="1"/>
  <c r="T489" i="1"/>
  <c r="S425" i="1"/>
  <c r="U379" i="1"/>
  <c r="T381" i="1"/>
  <c r="S222" i="1"/>
  <c r="U224" i="1"/>
  <c r="T96" i="1"/>
  <c r="S471" i="1"/>
  <c r="U378" i="1"/>
  <c r="T132" i="1"/>
  <c r="S218" i="1"/>
  <c r="U220" i="1"/>
  <c r="T281" i="1"/>
  <c r="S372" i="1"/>
  <c r="U374" i="1"/>
  <c r="T188" i="1"/>
  <c r="S348" i="1"/>
  <c r="U105" i="1"/>
  <c r="T8" i="1"/>
  <c r="S84" i="1"/>
  <c r="U86" i="1"/>
  <c r="T6" i="1"/>
  <c r="S384" i="1"/>
  <c r="U341" i="1"/>
  <c r="T88" i="1"/>
  <c r="S488" i="1"/>
  <c r="U92" i="1"/>
  <c r="T336" i="1"/>
  <c r="S383" i="1"/>
  <c r="U473" i="1"/>
  <c r="T232" i="1"/>
  <c r="S240" i="1"/>
  <c r="U10" i="1"/>
  <c r="T102" i="1"/>
  <c r="S197" i="1"/>
  <c r="U199" i="1"/>
  <c r="T466" i="1"/>
  <c r="S355" i="1"/>
  <c r="U357" i="1"/>
  <c r="T113" i="1"/>
  <c r="U345" i="1"/>
  <c r="T206" i="1"/>
  <c r="S226" i="1"/>
  <c r="U430" i="1"/>
  <c r="T406" i="1"/>
  <c r="S407" i="1"/>
  <c r="T434" i="1"/>
  <c r="S437" i="1"/>
  <c r="U287" i="1"/>
  <c r="T440" i="1"/>
  <c r="S289" i="1"/>
  <c r="U136" i="1"/>
  <c r="T139" i="1"/>
  <c r="S14" i="1"/>
  <c r="U16" i="1"/>
  <c r="T141" i="1"/>
  <c r="S20" i="1"/>
  <c r="U291" i="1"/>
  <c r="T144" i="1"/>
  <c r="S147" i="1"/>
  <c r="Q476" i="1"/>
  <c r="O380" i="1"/>
  <c r="M108" i="1"/>
  <c r="P472" i="1"/>
  <c r="L468" i="1"/>
  <c r="P430" i="1"/>
  <c r="N434" i="1"/>
  <c r="L289" i="1"/>
  <c r="P16" i="1"/>
  <c r="N144" i="1"/>
  <c r="L497" i="1"/>
  <c r="L158" i="1"/>
  <c r="P500" i="1"/>
  <c r="Q442" i="1"/>
  <c r="Q502" i="1"/>
  <c r="L504" i="1"/>
  <c r="L248" i="1"/>
  <c r="M445" i="1"/>
  <c r="N510" i="1"/>
  <c r="N299" i="1"/>
  <c r="O512" i="1"/>
  <c r="O64" i="1"/>
  <c r="L250" i="1"/>
  <c r="N68" i="1"/>
  <c r="P300" i="1"/>
  <c r="L182" i="1"/>
  <c r="N76" i="1"/>
  <c r="P124" i="1"/>
  <c r="L26" i="1"/>
  <c r="N28" i="1"/>
  <c r="P156" i="1"/>
  <c r="O455" i="1"/>
  <c r="O411" i="1"/>
  <c r="O412" i="1"/>
  <c r="P456" i="1"/>
  <c r="P331" i="1"/>
  <c r="P183" i="1"/>
  <c r="P82" i="1"/>
  <c r="Q513" i="1"/>
  <c r="Q452" i="1"/>
  <c r="Q524" i="1"/>
  <c r="L459" i="1"/>
  <c r="L454" i="1"/>
  <c r="L184" i="1"/>
  <c r="L314" i="1"/>
  <c r="M127" i="1"/>
  <c r="M262" i="1"/>
  <c r="M519" i="1"/>
  <c r="N453" i="1"/>
  <c r="N410" i="1"/>
  <c r="N259" i="1"/>
  <c r="N478" i="1"/>
  <c r="L494" i="1"/>
  <c r="P316" i="1"/>
  <c r="N344" i="1"/>
  <c r="L253" i="1"/>
  <c r="P254" i="1"/>
  <c r="O212" i="1"/>
  <c r="U276" i="1"/>
  <c r="U214" i="1"/>
  <c r="U216" i="1"/>
  <c r="S387" i="1"/>
  <c r="S389" i="1"/>
  <c r="S242" i="1"/>
  <c r="S286" i="1"/>
  <c r="S429" i="1"/>
  <c r="T476" i="1"/>
  <c r="S204" i="1"/>
  <c r="U361" i="1"/>
  <c r="T234" i="1"/>
  <c r="S390" i="1"/>
  <c r="U282" i="1"/>
  <c r="T392" i="1"/>
  <c r="S238" i="1"/>
  <c r="U395" i="1"/>
  <c r="T358" i="1"/>
  <c r="S419" i="1"/>
  <c r="U272" i="1"/>
  <c r="T209" i="1"/>
  <c r="S273" i="1"/>
  <c r="U369" i="1"/>
  <c r="T421" i="1"/>
  <c r="S266" i="1"/>
  <c r="U267" i="1"/>
  <c r="T351" i="1"/>
  <c r="S191" i="1"/>
  <c r="U193" i="1"/>
  <c r="T416" i="1"/>
  <c r="S353" i="1"/>
  <c r="U464" i="1"/>
  <c r="T338" i="1"/>
  <c r="U402" i="1"/>
  <c r="T343" i="1"/>
  <c r="S227" i="1"/>
  <c r="U489" i="1"/>
  <c r="T425" i="1"/>
  <c r="S380" i="1"/>
  <c r="U381" i="1"/>
  <c r="T222" i="1"/>
  <c r="S225" i="1"/>
  <c r="U96" i="1"/>
  <c r="T471" i="1"/>
  <c r="S130" i="1"/>
  <c r="U132" i="1"/>
  <c r="T218" i="1"/>
  <c r="S221" i="1"/>
  <c r="U281" i="1"/>
  <c r="T372" i="1"/>
  <c r="S186" i="1"/>
  <c r="P236" i="1"/>
  <c r="P222" i="1"/>
  <c r="N346" i="1"/>
  <c r="M97" i="1"/>
  <c r="O356" i="1"/>
  <c r="Q431" i="1"/>
  <c r="O435" i="1"/>
  <c r="M135" i="1"/>
  <c r="Q17" i="1"/>
  <c r="O145" i="1"/>
  <c r="M498" i="1"/>
  <c r="P158" i="1"/>
  <c r="N501" i="1"/>
  <c r="N443" i="1"/>
  <c r="O161" i="1"/>
  <c r="O504" i="1"/>
  <c r="P248" i="1"/>
  <c r="P445" i="1"/>
  <c r="Q510" i="1"/>
  <c r="L54" i="1"/>
  <c r="L59" i="1"/>
  <c r="M65" i="1"/>
  <c r="O250" i="1"/>
  <c r="Q68" i="1"/>
  <c r="M73" i="1"/>
  <c r="O182" i="1"/>
  <c r="Q76" i="1"/>
  <c r="M449" i="1"/>
  <c r="O26" i="1"/>
  <c r="Q28" i="1"/>
  <c r="M157" i="1"/>
  <c r="Q455" i="1"/>
  <c r="Q411" i="1"/>
  <c r="L413" i="1"/>
  <c r="L329" i="1"/>
  <c r="L332" i="1"/>
  <c r="L265" i="1"/>
  <c r="M83" i="1"/>
  <c r="M514" i="1"/>
  <c r="M522" i="1"/>
  <c r="N335" i="1"/>
  <c r="N459" i="1"/>
  <c r="N454" i="1"/>
  <c r="N184" i="1"/>
  <c r="O314" i="1"/>
  <c r="O127" i="1"/>
  <c r="O262" i="1"/>
  <c r="P519" i="1"/>
  <c r="P453" i="1"/>
  <c r="P410" i="1"/>
  <c r="P259" i="1"/>
  <c r="P478" i="1"/>
  <c r="N494" i="1"/>
  <c r="L129" i="1"/>
  <c r="P344" i="1"/>
  <c r="N253" i="1"/>
  <c r="N212" i="1"/>
  <c r="S277" i="1"/>
  <c r="S279" i="1"/>
  <c r="T217" i="1"/>
  <c r="T387" i="1"/>
  <c r="T389" i="1"/>
  <c r="T242" i="1"/>
  <c r="T286" i="1"/>
  <c r="T429" i="1"/>
  <c r="U476" i="1"/>
  <c r="T204" i="1"/>
  <c r="S362" i="1"/>
  <c r="U234" i="1"/>
  <c r="T390" i="1"/>
  <c r="S237" i="1"/>
  <c r="U392" i="1"/>
  <c r="T238" i="1"/>
  <c r="S284" i="1"/>
  <c r="U358" i="1"/>
  <c r="T419" i="1"/>
  <c r="S359" i="1"/>
  <c r="U209" i="1"/>
  <c r="T273" i="1"/>
  <c r="U421" i="1"/>
  <c r="T266" i="1"/>
  <c r="S463" i="1"/>
  <c r="U351" i="1"/>
  <c r="T191" i="1"/>
  <c r="S194" i="1"/>
  <c r="U416" i="1"/>
  <c r="T353" i="1"/>
  <c r="S465" i="1"/>
  <c r="U338" i="1"/>
  <c r="S403" i="1"/>
  <c r="U343" i="1"/>
  <c r="T227" i="1"/>
  <c r="S133" i="1"/>
  <c r="U425" i="1"/>
  <c r="T380" i="1"/>
  <c r="S382" i="1"/>
  <c r="U222" i="1"/>
  <c r="T225" i="1"/>
  <c r="S469" i="1"/>
  <c r="U471" i="1"/>
  <c r="T130" i="1"/>
  <c r="S375" i="1"/>
  <c r="U218" i="1"/>
  <c r="T221" i="1"/>
  <c r="S424" i="1"/>
  <c r="U372" i="1"/>
  <c r="T186" i="1"/>
  <c r="O266" i="1"/>
  <c r="Q218" i="1"/>
  <c r="L90" i="1"/>
  <c r="N101" i="1"/>
  <c r="P185" i="1"/>
  <c r="L407" i="1"/>
  <c r="P287" i="1"/>
  <c r="N139" i="1"/>
  <c r="L20" i="1"/>
  <c r="P149" i="1"/>
  <c r="L30" i="1"/>
  <c r="P34" i="1"/>
  <c r="P294" i="1"/>
  <c r="Q296" i="1"/>
  <c r="L39" i="1"/>
  <c r="L163" i="1"/>
  <c r="M42" i="1"/>
  <c r="M447" i="1"/>
  <c r="N167" i="1"/>
  <c r="N56" i="1"/>
  <c r="O61" i="1"/>
  <c r="N170" i="1"/>
  <c r="P448" i="1"/>
  <c r="L71" i="1"/>
  <c r="N179" i="1"/>
  <c r="P122" i="1"/>
  <c r="L79" i="1"/>
  <c r="N451" i="1"/>
  <c r="P119" i="1"/>
  <c r="L154" i="1"/>
  <c r="L484" i="1"/>
  <c r="L482" i="1"/>
  <c r="L318" i="1"/>
  <c r="L483" i="1"/>
  <c r="M330" i="1"/>
  <c r="M457" i="1"/>
  <c r="M521" i="1"/>
  <c r="N306" i="1"/>
  <c r="N307" i="1"/>
  <c r="N523" i="1"/>
  <c r="N458" i="1"/>
  <c r="O460" i="1"/>
  <c r="O322" i="1"/>
  <c r="O334" i="1"/>
  <c r="P261" i="1"/>
  <c r="P485" i="1"/>
  <c r="P333" i="1"/>
  <c r="P520" i="1"/>
  <c r="Q311" i="1"/>
  <c r="Q257" i="1"/>
  <c r="Q313" i="1"/>
  <c r="P125" i="1"/>
  <c r="N315" i="1"/>
  <c r="L263" i="1"/>
  <c r="P303" i="1"/>
  <c r="N305" i="1"/>
  <c r="T275" i="1"/>
  <c r="T213" i="1"/>
  <c r="T215" i="1"/>
  <c r="T278" i="1"/>
  <c r="T388" i="1"/>
  <c r="T243" i="1"/>
  <c r="U427" i="1"/>
  <c r="U202" i="1"/>
  <c r="T360" i="1"/>
  <c r="S363" i="1"/>
  <c r="U235" i="1"/>
  <c r="T391" i="1"/>
  <c r="S426" i="1"/>
  <c r="U283" i="1"/>
  <c r="T394" i="1"/>
  <c r="S418" i="1"/>
  <c r="U270" i="1"/>
  <c r="T420" i="1"/>
  <c r="S208" i="1"/>
  <c r="U210" i="1"/>
  <c r="T274" i="1"/>
  <c r="S370" i="1"/>
  <c r="U422" i="1"/>
  <c r="T190" i="1"/>
  <c r="S350" i="1"/>
  <c r="U268" i="1"/>
  <c r="T192" i="1"/>
  <c r="S195" i="1"/>
  <c r="U417" i="1"/>
  <c r="T354" i="1"/>
  <c r="S396" i="1"/>
  <c r="U399" i="1"/>
  <c r="T401" i="1"/>
  <c r="S342" i="1"/>
  <c r="U404" i="1"/>
  <c r="T228" i="1"/>
  <c r="S229" i="1"/>
  <c r="U230" i="1"/>
  <c r="T231" i="1"/>
  <c r="S496" i="1"/>
  <c r="U223" i="1"/>
  <c r="T95" i="1"/>
  <c r="S470" i="1"/>
  <c r="U377" i="1"/>
  <c r="T131" i="1"/>
  <c r="S376" i="1"/>
  <c r="U219" i="1"/>
  <c r="T280" i="1"/>
  <c r="S371" i="1"/>
  <c r="U373" i="1"/>
  <c r="O390" i="1"/>
  <c r="O346" i="1"/>
  <c r="P356" i="1"/>
  <c r="P435" i="1"/>
  <c r="L18" i="1"/>
  <c r="N498" i="1"/>
  <c r="O501" i="1"/>
  <c r="P161" i="1"/>
  <c r="Q248" i="1"/>
  <c r="L47" i="1"/>
  <c r="M59" i="1"/>
  <c r="P250" i="1"/>
  <c r="N73" i="1"/>
  <c r="L77" i="1"/>
  <c r="P26" i="1"/>
  <c r="N157" i="1"/>
  <c r="L317" i="1"/>
  <c r="M329" i="1"/>
  <c r="N265" i="1"/>
  <c r="N514" i="1"/>
  <c r="O335" i="1"/>
  <c r="O454" i="1"/>
  <c r="P314" i="1"/>
  <c r="P262" i="1"/>
  <c r="Q453" i="1"/>
  <c r="L313" i="1"/>
  <c r="O494" i="1"/>
  <c r="Q344" i="1"/>
  <c r="T277" i="1"/>
  <c r="U217" i="1"/>
  <c r="U389" i="1"/>
  <c r="U286" i="1"/>
  <c r="S202" i="1"/>
  <c r="T362" i="1"/>
  <c r="U390" i="1"/>
  <c r="S283" i="1"/>
  <c r="T284" i="1"/>
  <c r="U419" i="1"/>
  <c r="S210" i="1"/>
  <c r="U266" i="1"/>
  <c r="S268" i="1"/>
  <c r="T194" i="1"/>
  <c r="U353" i="1"/>
  <c r="S399" i="1"/>
  <c r="T403" i="1"/>
  <c r="U227" i="1"/>
  <c r="S230" i="1"/>
  <c r="T382" i="1"/>
  <c r="U225" i="1"/>
  <c r="S377" i="1"/>
  <c r="T375" i="1"/>
  <c r="U221" i="1"/>
  <c r="S373" i="1"/>
  <c r="S188" i="1"/>
  <c r="T348" i="1"/>
  <c r="T106" i="1"/>
  <c r="T108" i="1"/>
  <c r="T85" i="1"/>
  <c r="T462" i="1"/>
  <c r="T337" i="1"/>
  <c r="T341" i="1"/>
  <c r="U88" i="1"/>
  <c r="U488" i="1"/>
  <c r="U94" i="1"/>
  <c r="U100" i="1"/>
  <c r="U472" i="1"/>
  <c r="U97" i="1"/>
  <c r="U117" i="1"/>
  <c r="S11" i="1"/>
  <c r="S103" i="1"/>
  <c r="S198" i="1"/>
  <c r="S201" i="1"/>
  <c r="S468" i="1"/>
  <c r="S357" i="1"/>
  <c r="S113" i="1"/>
  <c r="T365" i="1"/>
  <c r="T207" i="1"/>
  <c r="T134" i="1"/>
  <c r="T245" i="1"/>
  <c r="U434" i="1"/>
  <c r="U437" i="1"/>
  <c r="U439" i="1"/>
  <c r="U12" i="1"/>
  <c r="U135" i="1"/>
  <c r="U138" i="1"/>
  <c r="U13" i="1"/>
  <c r="S17" i="1"/>
  <c r="S142" i="1"/>
  <c r="S290" i="1"/>
  <c r="S21" i="1"/>
  <c r="S146" i="1"/>
  <c r="S149" i="1"/>
  <c r="U151" i="1"/>
  <c r="T153" i="1"/>
  <c r="S23" i="1"/>
  <c r="U25" i="1"/>
  <c r="T32" i="1"/>
  <c r="S159" i="1"/>
  <c r="U34" i="1"/>
  <c r="T500" i="1"/>
  <c r="S294" i="1"/>
  <c r="U295" i="1"/>
  <c r="T247" i="1"/>
  <c r="U161" i="1"/>
  <c r="T39" i="1"/>
  <c r="S504" i="1"/>
  <c r="U505" i="1"/>
  <c r="T507" i="1"/>
  <c r="S41" i="1"/>
  <c r="U43" i="1"/>
  <c r="T44" i="1"/>
  <c r="S508" i="1"/>
  <c r="U510" i="1"/>
  <c r="T167" i="1"/>
  <c r="S299" i="1"/>
  <c r="U55" i="1"/>
  <c r="T511" i="1"/>
  <c r="S60" i="1"/>
  <c r="U62" i="1"/>
  <c r="T65" i="1"/>
  <c r="S171" i="1"/>
  <c r="U250" i="1"/>
  <c r="T176" i="1"/>
  <c r="S69" i="1"/>
  <c r="U71" i="1"/>
  <c r="T73" i="1"/>
  <c r="S180" i="1"/>
  <c r="U182" i="1"/>
  <c r="T74" i="1"/>
  <c r="S77" i="1"/>
  <c r="U79" i="1"/>
  <c r="T449" i="1"/>
  <c r="S301" i="1"/>
  <c r="U26" i="1"/>
  <c r="T120" i="1"/>
  <c r="S29" i="1"/>
  <c r="U154" i="1"/>
  <c r="T157" i="1"/>
  <c r="S455" i="1"/>
  <c r="U482" i="1"/>
  <c r="T318" i="1"/>
  <c r="S483" i="1"/>
  <c r="U329" i="1"/>
  <c r="T332" i="1"/>
  <c r="S265" i="1"/>
  <c r="U82" i="1"/>
  <c r="T513" i="1"/>
  <c r="S452" i="1"/>
  <c r="U523" i="1"/>
  <c r="T458" i="1"/>
  <c r="S460" i="1"/>
  <c r="U454" i="1"/>
  <c r="T184" i="1"/>
  <c r="S314" i="1"/>
  <c r="U126" i="1"/>
  <c r="T486" i="1"/>
  <c r="S128" i="1"/>
  <c r="U520" i="1"/>
  <c r="T311" i="1"/>
  <c r="S257" i="1"/>
  <c r="U259" i="1"/>
  <c r="T478" i="1"/>
  <c r="S494" i="1"/>
  <c r="U316" i="1"/>
  <c r="T344" i="1"/>
  <c r="S253" i="1"/>
  <c r="U254" i="1"/>
  <c r="T212" i="1"/>
  <c r="S163" i="1"/>
  <c r="S121" i="1"/>
  <c r="S123" i="1"/>
  <c r="T301" i="1"/>
  <c r="S118" i="1"/>
  <c r="T29" i="1"/>
  <c r="U157" i="1"/>
  <c r="T455" i="1"/>
  <c r="U318" i="1"/>
  <c r="S330" i="1"/>
  <c r="U332" i="1"/>
  <c r="S83" i="1"/>
  <c r="T452" i="1"/>
  <c r="S524" i="1"/>
  <c r="T460" i="1"/>
  <c r="S322" i="1"/>
  <c r="T314" i="1"/>
  <c r="U486" i="1"/>
  <c r="S409" i="1"/>
  <c r="U311" i="1"/>
  <c r="S313" i="1"/>
  <c r="T494" i="1"/>
  <c r="S129" i="1"/>
  <c r="T253" i="1"/>
  <c r="Q209" i="1"/>
  <c r="N110" i="1"/>
  <c r="L495" i="1"/>
  <c r="N438" i="1"/>
  <c r="P142" i="1"/>
  <c r="Q24" i="1"/>
  <c r="L294" i="1"/>
  <c r="M38" i="1"/>
  <c r="N41" i="1"/>
  <c r="O164" i="1"/>
  <c r="P60" i="1"/>
  <c r="L448" i="1"/>
  <c r="P178" i="1"/>
  <c r="N78" i="1"/>
  <c r="L119" i="1"/>
  <c r="P518" i="1"/>
  <c r="Q317" i="1"/>
  <c r="L330" i="1"/>
  <c r="L521" i="1"/>
  <c r="M307" i="1"/>
  <c r="M458" i="1"/>
  <c r="N322" i="1"/>
  <c r="N261" i="1"/>
  <c r="O333" i="1"/>
  <c r="P311" i="1"/>
  <c r="P313" i="1"/>
  <c r="M315" i="1"/>
  <c r="O303" i="1"/>
  <c r="S213" i="1"/>
  <c r="S278" i="1"/>
  <c r="T202" i="1"/>
  <c r="U362" i="1"/>
  <c r="S391" i="1"/>
  <c r="T283" i="1"/>
  <c r="U284" i="1"/>
  <c r="S420" i="1"/>
  <c r="T210" i="1"/>
  <c r="S190" i="1"/>
  <c r="T268" i="1"/>
  <c r="U194" i="1"/>
  <c r="S354" i="1"/>
  <c r="T399" i="1"/>
  <c r="U403" i="1"/>
  <c r="S228" i="1"/>
  <c r="T230" i="1"/>
  <c r="U382" i="1"/>
  <c r="S95" i="1"/>
  <c r="T377" i="1"/>
  <c r="U375" i="1"/>
  <c r="S280" i="1"/>
  <c r="T373" i="1"/>
  <c r="U188" i="1"/>
  <c r="U348" i="1"/>
  <c r="U106" i="1"/>
  <c r="U108" i="1"/>
  <c r="U85" i="1"/>
  <c r="U462" i="1"/>
  <c r="U337" i="1"/>
  <c r="S109" i="1"/>
  <c r="S89" i="1"/>
  <c r="S91" i="1"/>
  <c r="S364" i="1"/>
  <c r="S340" i="1"/>
  <c r="S473" i="1"/>
  <c r="S232" i="1"/>
  <c r="T240" i="1"/>
  <c r="T11" i="1"/>
  <c r="T103" i="1"/>
  <c r="T198" i="1"/>
  <c r="T201" i="1"/>
  <c r="T468" i="1"/>
  <c r="T357" i="1"/>
  <c r="U113" i="1"/>
  <c r="U365" i="1"/>
  <c r="U207" i="1"/>
  <c r="U134" i="1"/>
  <c r="U245" i="1"/>
  <c r="S432" i="1"/>
  <c r="S435" i="1"/>
  <c r="S438" i="1"/>
  <c r="S288" i="1"/>
  <c r="S246" i="1"/>
  <c r="S136" i="1"/>
  <c r="S139" i="1"/>
  <c r="T14" i="1"/>
  <c r="T17" i="1"/>
  <c r="T142" i="1"/>
  <c r="T290" i="1"/>
  <c r="T21" i="1"/>
  <c r="T146" i="1"/>
  <c r="T149" i="1"/>
  <c r="S22" i="1"/>
  <c r="U153" i="1"/>
  <c r="T23" i="1"/>
  <c r="S30" i="1"/>
  <c r="U32" i="1"/>
  <c r="T159" i="1"/>
  <c r="S35" i="1"/>
  <c r="U500" i="1"/>
  <c r="T294" i="1"/>
  <c r="S442" i="1"/>
  <c r="U247" i="1"/>
  <c r="S37" i="1"/>
  <c r="U39" i="1"/>
  <c r="T504" i="1"/>
  <c r="U507" i="1"/>
  <c r="T41" i="1"/>
  <c r="S444" i="1"/>
  <c r="U44" i="1"/>
  <c r="T508" i="1"/>
  <c r="S47" i="1"/>
  <c r="U167" i="1"/>
  <c r="T299" i="1"/>
  <c r="S56" i="1"/>
  <c r="U511" i="1"/>
  <c r="T60" i="1"/>
  <c r="S63" i="1"/>
  <c r="U65" i="1"/>
  <c r="T171" i="1"/>
  <c r="S251" i="1"/>
  <c r="U176" i="1"/>
  <c r="T69" i="1"/>
  <c r="S72" i="1"/>
  <c r="U73" i="1"/>
  <c r="T180" i="1"/>
  <c r="U74" i="1"/>
  <c r="T77" i="1"/>
  <c r="U449" i="1"/>
  <c r="U120" i="1"/>
  <c r="S155" i="1"/>
  <c r="S411" i="1"/>
  <c r="T483" i="1"/>
  <c r="T265" i="1"/>
  <c r="U513" i="1"/>
  <c r="U458" i="1"/>
  <c r="U184" i="1"/>
  <c r="S127" i="1"/>
  <c r="T128" i="1"/>
  <c r="T257" i="1"/>
  <c r="U478" i="1"/>
  <c r="U344" i="1"/>
  <c r="N193" i="1"/>
  <c r="O91" i="1"/>
  <c r="M205" i="1"/>
  <c r="Q439" i="1"/>
  <c r="M290" i="1"/>
  <c r="L31" i="1"/>
  <c r="N441" i="1"/>
  <c r="O39" i="1"/>
  <c r="P42" i="1"/>
  <c r="Q167" i="1"/>
  <c r="L62" i="1"/>
  <c r="M176" i="1"/>
  <c r="Q179" i="1"/>
  <c r="O79" i="1"/>
  <c r="M120" i="1"/>
  <c r="N484" i="1"/>
  <c r="N318" i="1"/>
  <c r="O330" i="1"/>
  <c r="P521" i="1"/>
  <c r="P307" i="1"/>
  <c r="Q458" i="1"/>
  <c r="Q322" i="1"/>
  <c r="L126" i="1"/>
  <c r="L128" i="1"/>
  <c r="M312" i="1"/>
  <c r="N477" i="1"/>
  <c r="P315" i="1"/>
  <c r="L304" i="1"/>
  <c r="U213" i="1"/>
  <c r="U278" i="1"/>
  <c r="S474" i="1"/>
  <c r="S203" i="1"/>
  <c r="T363" i="1"/>
  <c r="U391" i="1"/>
  <c r="S393" i="1"/>
  <c r="T418" i="1"/>
  <c r="U420" i="1"/>
  <c r="S211" i="1"/>
  <c r="T370" i="1"/>
  <c r="U190" i="1"/>
  <c r="S269" i="1"/>
  <c r="T195" i="1"/>
  <c r="U354" i="1"/>
  <c r="S400" i="1"/>
  <c r="T342" i="1"/>
  <c r="U228" i="1"/>
  <c r="S379" i="1"/>
  <c r="T496" i="1"/>
  <c r="U95" i="1"/>
  <c r="S378" i="1"/>
  <c r="T376" i="1"/>
  <c r="U280" i="1"/>
  <c r="S374" i="1"/>
  <c r="S189" i="1"/>
  <c r="S349" i="1"/>
  <c r="S107" i="1"/>
  <c r="S9" i="1"/>
  <c r="S86" i="1"/>
  <c r="S6" i="1"/>
  <c r="T384" i="1"/>
  <c r="T109" i="1"/>
  <c r="T89" i="1"/>
  <c r="T91" i="1"/>
  <c r="T364" i="1"/>
  <c r="T340" i="1"/>
  <c r="T473" i="1"/>
  <c r="U232" i="1"/>
  <c r="U240" i="1"/>
  <c r="U11" i="1"/>
  <c r="U103" i="1"/>
  <c r="U198" i="1"/>
  <c r="U201" i="1"/>
  <c r="U468" i="1"/>
  <c r="S239" i="1"/>
  <c r="S398" i="1"/>
  <c r="S185" i="1"/>
  <c r="S205" i="1"/>
  <c r="S366" i="1"/>
  <c r="S430" i="1"/>
  <c r="S406" i="1"/>
  <c r="T407" i="1"/>
  <c r="T432" i="1"/>
  <c r="T435" i="1"/>
  <c r="T438" i="1"/>
  <c r="T288" i="1"/>
  <c r="T246" i="1"/>
  <c r="T136" i="1"/>
  <c r="U139" i="1"/>
  <c r="U14" i="1"/>
  <c r="U17" i="1"/>
  <c r="U142" i="1"/>
  <c r="U290" i="1"/>
  <c r="U21" i="1"/>
  <c r="U146" i="1"/>
  <c r="U149" i="1"/>
  <c r="T22" i="1"/>
  <c r="S497" i="1"/>
  <c r="U23" i="1"/>
  <c r="T30" i="1"/>
  <c r="U159" i="1"/>
  <c r="T35" i="1"/>
  <c r="S501" i="1"/>
  <c r="U294" i="1"/>
  <c r="T442" i="1"/>
  <c r="S296" i="1"/>
  <c r="T37" i="1"/>
  <c r="S162" i="1"/>
  <c r="U504" i="1"/>
  <c r="T163" i="1"/>
  <c r="S248" i="1"/>
  <c r="U41" i="1"/>
  <c r="T444" i="1"/>
  <c r="S446" i="1"/>
  <c r="U508" i="1"/>
  <c r="T47" i="1"/>
  <c r="S168" i="1"/>
  <c r="U299" i="1"/>
  <c r="T56" i="1"/>
  <c r="S512" i="1"/>
  <c r="U60" i="1"/>
  <c r="T63" i="1"/>
  <c r="S169" i="1"/>
  <c r="U171" i="1"/>
  <c r="T251" i="1"/>
  <c r="S177" i="1"/>
  <c r="U69" i="1"/>
  <c r="T72" i="1"/>
  <c r="S178" i="1"/>
  <c r="U180" i="1"/>
  <c r="T121" i="1"/>
  <c r="S75" i="1"/>
  <c r="U77" i="1"/>
  <c r="T123" i="1"/>
  <c r="S450" i="1"/>
  <c r="U301" i="1"/>
  <c r="T118" i="1"/>
  <c r="S27" i="1"/>
  <c r="U29" i="1"/>
  <c r="T155" i="1"/>
  <c r="S518" i="1"/>
  <c r="U455" i="1"/>
  <c r="T411" i="1"/>
  <c r="S412" i="1"/>
  <c r="U483" i="1"/>
  <c r="T330" i="1"/>
  <c r="S457" i="1"/>
  <c r="U265" i="1"/>
  <c r="T83" i="1"/>
  <c r="S514" i="1"/>
  <c r="U452" i="1"/>
  <c r="T524" i="1"/>
  <c r="S461" i="1"/>
  <c r="U460" i="1"/>
  <c r="T322" i="1"/>
  <c r="S334" i="1"/>
  <c r="U314" i="1"/>
  <c r="T127" i="1"/>
  <c r="S262" i="1"/>
  <c r="U128" i="1"/>
  <c r="T409" i="1"/>
  <c r="S312" i="1"/>
  <c r="U257" i="1"/>
  <c r="T313" i="1"/>
  <c r="S125" i="1"/>
  <c r="U494" i="1"/>
  <c r="T129" i="1"/>
  <c r="S303" i="1"/>
  <c r="U253" i="1"/>
  <c r="O130" i="1"/>
  <c r="P241" i="1"/>
  <c r="P244" i="1"/>
  <c r="L138" i="1"/>
  <c r="N148" i="1"/>
  <c r="P160" i="1"/>
  <c r="L296" i="1"/>
  <c r="N505" i="1"/>
  <c r="O446" i="1"/>
  <c r="P55" i="1"/>
  <c r="P169" i="1"/>
  <c r="N70" i="1"/>
  <c r="L122" i="1"/>
  <c r="P450" i="1"/>
  <c r="N292" i="1"/>
  <c r="Q328" i="1"/>
  <c r="Q413" i="1"/>
  <c r="L457" i="1"/>
  <c r="L306" i="1"/>
  <c r="M523" i="1"/>
  <c r="N460" i="1"/>
  <c r="N334" i="1"/>
  <c r="O485" i="1"/>
  <c r="O520" i="1"/>
  <c r="P257" i="1"/>
  <c r="O125" i="1"/>
  <c r="Q129" i="1"/>
  <c r="M305" i="1"/>
  <c r="L212" i="1"/>
  <c r="S215" i="1"/>
  <c r="S388" i="1"/>
  <c r="S243" i="1"/>
  <c r="T427" i="1"/>
  <c r="S360" i="1"/>
  <c r="T235" i="1"/>
  <c r="U237" i="1"/>
  <c r="S394" i="1"/>
  <c r="T270" i="1"/>
  <c r="U359" i="1"/>
  <c r="S274" i="1"/>
  <c r="T422" i="1"/>
  <c r="U463" i="1"/>
  <c r="S192" i="1"/>
  <c r="T417" i="1"/>
  <c r="U465" i="1"/>
  <c r="S401" i="1"/>
  <c r="T404" i="1"/>
  <c r="U133" i="1"/>
  <c r="S231" i="1"/>
  <c r="T223" i="1"/>
  <c r="U469" i="1"/>
  <c r="S131" i="1"/>
  <c r="T219" i="1"/>
  <c r="U424" i="1"/>
  <c r="S187" i="1"/>
  <c r="S347" i="1"/>
  <c r="S105" i="1"/>
  <c r="S8" i="1"/>
  <c r="T84" i="1"/>
  <c r="T346" i="1"/>
  <c r="T367" i="1"/>
  <c r="T385" i="1"/>
  <c r="T110" i="1"/>
  <c r="T90" i="1"/>
  <c r="T92" i="1"/>
  <c r="U336" i="1"/>
  <c r="U383" i="1"/>
  <c r="U339" i="1"/>
  <c r="U116" i="1"/>
  <c r="U241" i="1"/>
  <c r="U101" i="1"/>
  <c r="U196" i="1"/>
  <c r="S200" i="1"/>
  <c r="S467" i="1"/>
  <c r="S356" i="1"/>
  <c r="S397" i="1"/>
  <c r="S495" i="1"/>
  <c r="S345" i="1"/>
  <c r="S206" i="1"/>
  <c r="T226" i="1"/>
  <c r="T431" i="1"/>
  <c r="T244" i="1"/>
  <c r="T408" i="1"/>
  <c r="T433" i="1"/>
  <c r="T436" i="1"/>
  <c r="T287" i="1"/>
  <c r="U440" i="1"/>
  <c r="U289" i="1"/>
  <c r="U137" i="1"/>
  <c r="U140" i="1"/>
  <c r="U15" i="1"/>
  <c r="U18" i="1"/>
  <c r="U19" i="1"/>
  <c r="S143" i="1"/>
  <c r="S145" i="1"/>
  <c r="S148" i="1"/>
  <c r="U150" i="1"/>
  <c r="T152" i="1"/>
  <c r="S498" i="1"/>
  <c r="U24" i="1"/>
  <c r="T31" i="1"/>
  <c r="S158" i="1"/>
  <c r="U160" i="1"/>
  <c r="T499" i="1"/>
  <c r="S293" i="1"/>
  <c r="U441" i="1"/>
  <c r="T443" i="1"/>
  <c r="S297" i="1"/>
  <c r="U502" i="1"/>
  <c r="T38" i="1"/>
  <c r="S503" i="1"/>
  <c r="U40" i="1"/>
  <c r="T506" i="1"/>
  <c r="S249" i="1"/>
  <c r="U42" i="1"/>
  <c r="T445" i="1"/>
  <c r="S447" i="1"/>
  <c r="U509" i="1"/>
  <c r="T164" i="1"/>
  <c r="S298" i="1"/>
  <c r="U54" i="1"/>
  <c r="T57" i="1"/>
  <c r="S59" i="1"/>
  <c r="U61" i="1"/>
  <c r="T64" i="1"/>
  <c r="S170" i="1"/>
  <c r="U172" i="1"/>
  <c r="T448" i="1"/>
  <c r="S68" i="1"/>
  <c r="U70" i="1"/>
  <c r="T300" i="1"/>
  <c r="S179" i="1"/>
  <c r="U181" i="1"/>
  <c r="T122" i="1"/>
  <c r="S76" i="1"/>
  <c r="U78" i="1"/>
  <c r="T124" i="1"/>
  <c r="S451" i="1"/>
  <c r="U302" i="1"/>
  <c r="T119" i="1"/>
  <c r="M194" i="1"/>
  <c r="N205" i="1"/>
  <c r="N290" i="1"/>
  <c r="O441" i="1"/>
  <c r="Q42" i="1"/>
  <c r="N62" i="1"/>
  <c r="L180" i="1"/>
  <c r="N120" i="1"/>
  <c r="P318" i="1"/>
  <c r="Q521" i="1"/>
  <c r="L461" i="1"/>
  <c r="M126" i="1"/>
  <c r="N312" i="1"/>
  <c r="Q315" i="1"/>
  <c r="S214" i="1"/>
  <c r="T368" i="1"/>
  <c r="T474" i="1"/>
  <c r="U363" i="1"/>
  <c r="T393" i="1"/>
  <c r="S272" i="1"/>
  <c r="U370" i="1"/>
  <c r="T269" i="1"/>
  <c r="S464" i="1"/>
  <c r="U342" i="1"/>
  <c r="T379" i="1"/>
  <c r="S96" i="1"/>
  <c r="U376" i="1"/>
  <c r="T374" i="1"/>
  <c r="T349" i="1"/>
  <c r="T9" i="1"/>
  <c r="U6" i="1"/>
  <c r="U109" i="1"/>
  <c r="U91" i="1"/>
  <c r="U340" i="1"/>
  <c r="S116" i="1"/>
  <c r="S101" i="1"/>
  <c r="S199" i="1"/>
  <c r="T355" i="1"/>
  <c r="T398" i="1"/>
  <c r="T205" i="1"/>
  <c r="T430" i="1"/>
  <c r="U407" i="1"/>
  <c r="U435" i="1"/>
  <c r="U288" i="1"/>
  <c r="S137" i="1"/>
  <c r="S15" i="1"/>
  <c r="S19" i="1"/>
  <c r="S144" i="1"/>
  <c r="S150" i="1"/>
  <c r="T497" i="1"/>
  <c r="U30" i="1"/>
  <c r="S160" i="1"/>
  <c r="T501" i="1"/>
  <c r="U442" i="1"/>
  <c r="S502" i="1"/>
  <c r="T162" i="1"/>
  <c r="U163" i="1"/>
  <c r="S42" i="1"/>
  <c r="T446" i="1"/>
  <c r="U47" i="1"/>
  <c r="S54" i="1"/>
  <c r="T512" i="1"/>
  <c r="U63" i="1"/>
  <c r="S172" i="1"/>
  <c r="T177" i="1"/>
  <c r="U72" i="1"/>
  <c r="S181" i="1"/>
  <c r="T75" i="1"/>
  <c r="U123" i="1"/>
  <c r="S302" i="1"/>
  <c r="T27" i="1"/>
  <c r="S154" i="1"/>
  <c r="U518" i="1"/>
  <c r="T482" i="1"/>
  <c r="S413" i="1"/>
  <c r="U330" i="1"/>
  <c r="T183" i="1"/>
  <c r="S306" i="1"/>
  <c r="U307" i="1"/>
  <c r="T335" i="1"/>
  <c r="S517" i="1"/>
  <c r="U415" i="1"/>
  <c r="T261" i="1"/>
  <c r="S486" i="1"/>
  <c r="U519" i="1"/>
  <c r="T312" i="1"/>
  <c r="S259" i="1"/>
  <c r="U125" i="1"/>
  <c r="T316" i="1"/>
  <c r="S304" i="1"/>
  <c r="M424" i="1"/>
  <c r="L508" i="1"/>
  <c r="N74" i="1"/>
  <c r="P483" i="1"/>
  <c r="L517" i="1"/>
  <c r="O263" i="1"/>
  <c r="T475" i="1"/>
  <c r="U208" i="1"/>
  <c r="U396" i="1"/>
  <c r="T220" i="1"/>
  <c r="S85" i="1"/>
  <c r="T94" i="1"/>
  <c r="T117" i="1"/>
  <c r="U356" i="1"/>
  <c r="T138" i="1"/>
  <c r="U145" i="1"/>
  <c r="S32" i="1"/>
  <c r="S247" i="1"/>
  <c r="S507" i="1"/>
  <c r="S167" i="1"/>
  <c r="S65" i="1"/>
  <c r="S73" i="1"/>
  <c r="S449" i="1"/>
  <c r="S156" i="1"/>
  <c r="S456" i="1"/>
  <c r="S513" i="1"/>
  <c r="U334" i="1"/>
  <c r="U409" i="1"/>
  <c r="U479" i="1"/>
  <c r="P91" i="1"/>
  <c r="P39" i="1"/>
  <c r="N176" i="1"/>
  <c r="O484" i="1"/>
  <c r="Q307" i="1"/>
  <c r="N128" i="1"/>
  <c r="M304" i="1"/>
  <c r="Q212" i="1"/>
  <c r="T203" i="1"/>
  <c r="T211" i="1"/>
  <c r="S489" i="1"/>
  <c r="S281" i="1"/>
  <c r="T86" i="1"/>
  <c r="U364" i="1"/>
  <c r="S196" i="1"/>
  <c r="T185" i="1"/>
  <c r="U432" i="1"/>
  <c r="S140" i="1"/>
  <c r="T147" i="1"/>
  <c r="T296" i="1"/>
  <c r="T248" i="1"/>
  <c r="T168" i="1"/>
  <c r="T169" i="1"/>
  <c r="T178" i="1"/>
  <c r="T450" i="1"/>
  <c r="T156" i="1"/>
  <c r="T456" i="1"/>
  <c r="T514" i="1"/>
  <c r="T454" i="1"/>
  <c r="T333" i="1"/>
  <c r="T477" i="1"/>
  <c r="T305" i="1"/>
  <c r="P140" i="1"/>
  <c r="T428" i="1"/>
  <c r="S369" i="1"/>
  <c r="S402" i="1"/>
  <c r="U371" i="1"/>
  <c r="S341" i="1"/>
  <c r="T97" i="1"/>
  <c r="U397" i="1"/>
  <c r="S434" i="1"/>
  <c r="U141" i="1"/>
  <c r="T25" i="1"/>
  <c r="U297" i="1"/>
  <c r="S44" i="1"/>
  <c r="T62" i="1"/>
  <c r="U179" i="1"/>
  <c r="S120" i="1"/>
  <c r="U412" i="1"/>
  <c r="T307" i="1"/>
  <c r="S261" i="1"/>
  <c r="U258" i="1"/>
  <c r="T254" i="1"/>
  <c r="Q222" i="1"/>
  <c r="L245" i="1"/>
  <c r="P145" i="1"/>
  <c r="O443" i="1"/>
  <c r="L44" i="1"/>
  <c r="N65" i="1"/>
  <c r="P182" i="1"/>
  <c r="L29" i="1"/>
  <c r="M413" i="1"/>
  <c r="N83" i="1"/>
  <c r="O459" i="1"/>
  <c r="P127" i="1"/>
  <c r="Q410" i="1"/>
  <c r="M129" i="1"/>
  <c r="U279" i="1"/>
  <c r="U242" i="1"/>
  <c r="S235" i="1"/>
  <c r="U238" i="1"/>
  <c r="T359" i="1"/>
  <c r="S422" i="1"/>
  <c r="U191" i="1"/>
  <c r="T465" i="1"/>
  <c r="S404" i="1"/>
  <c r="U380" i="1"/>
  <c r="T469" i="1"/>
  <c r="S219" i="1"/>
  <c r="U186" i="1"/>
  <c r="U349" i="1"/>
  <c r="U9" i="1"/>
  <c r="S367" i="1"/>
  <c r="S110" i="1"/>
  <c r="S92" i="1"/>
  <c r="T383" i="1"/>
  <c r="T116" i="1"/>
  <c r="T101" i="1"/>
  <c r="T199" i="1"/>
  <c r="U355" i="1"/>
  <c r="U398" i="1"/>
  <c r="U205" i="1"/>
  <c r="S431" i="1"/>
  <c r="S408" i="1"/>
  <c r="S436" i="1"/>
  <c r="S440" i="1"/>
  <c r="T137" i="1"/>
  <c r="T15" i="1"/>
  <c r="T19" i="1"/>
  <c r="U144" i="1"/>
  <c r="T150" i="1"/>
  <c r="U497" i="1"/>
  <c r="S31" i="1"/>
  <c r="T160" i="1"/>
  <c r="U501" i="1"/>
  <c r="S443" i="1"/>
  <c r="T502" i="1"/>
  <c r="U162" i="1"/>
  <c r="S506" i="1"/>
  <c r="T42" i="1"/>
  <c r="U446" i="1"/>
  <c r="S164" i="1"/>
  <c r="T54" i="1"/>
  <c r="U512" i="1"/>
  <c r="S64" i="1"/>
  <c r="T172" i="1"/>
  <c r="U177" i="1"/>
  <c r="S300" i="1"/>
  <c r="T181" i="1"/>
  <c r="U75" i="1"/>
  <c r="S124" i="1"/>
  <c r="T302" i="1"/>
  <c r="U27" i="1"/>
  <c r="T154" i="1"/>
  <c r="S484" i="1"/>
  <c r="U411" i="1"/>
  <c r="T413" i="1"/>
  <c r="S331" i="1"/>
  <c r="U183" i="1"/>
  <c r="T306" i="1"/>
  <c r="S522" i="1"/>
  <c r="U335" i="1"/>
  <c r="T517" i="1"/>
  <c r="S184" i="1"/>
  <c r="U261" i="1"/>
  <c r="T262" i="1"/>
  <c r="S520" i="1"/>
  <c r="U312" i="1"/>
  <c r="T259" i="1"/>
  <c r="S479" i="1"/>
  <c r="U129" i="1"/>
  <c r="T304" i="1"/>
  <c r="L151" i="1"/>
  <c r="M486" i="1"/>
  <c r="T285" i="1"/>
  <c r="S395" i="1"/>
  <c r="S193" i="1"/>
  <c r="S381" i="1"/>
  <c r="S106" i="1"/>
  <c r="S88" i="1"/>
  <c r="U102" i="1"/>
  <c r="U495" i="1"/>
  <c r="S245" i="1"/>
  <c r="T12" i="1"/>
  <c r="U20" i="1"/>
  <c r="U498" i="1"/>
  <c r="U293" i="1"/>
  <c r="U503" i="1"/>
  <c r="U447" i="1"/>
  <c r="U59" i="1"/>
  <c r="U68" i="1"/>
  <c r="U76" i="1"/>
  <c r="T28" i="1"/>
  <c r="T317" i="1"/>
  <c r="T521" i="1"/>
  <c r="T461" i="1"/>
  <c r="T126" i="1"/>
  <c r="T410" i="1"/>
  <c r="T263" i="1"/>
  <c r="M31" i="1"/>
  <c r="U418" i="1"/>
  <c r="U195" i="1"/>
  <c r="U496" i="1"/>
  <c r="T189" i="1"/>
  <c r="U384" i="1"/>
  <c r="S339" i="1"/>
  <c r="S466" i="1"/>
  <c r="T366" i="1"/>
  <c r="U438" i="1"/>
  <c r="S18" i="1"/>
  <c r="U22" i="1"/>
  <c r="U35" i="1"/>
  <c r="U37" i="1"/>
  <c r="U444" i="1"/>
  <c r="U56" i="1"/>
  <c r="U251" i="1"/>
  <c r="U121" i="1"/>
  <c r="U118" i="1"/>
  <c r="S328" i="1"/>
  <c r="S332" i="1"/>
  <c r="S523" i="1"/>
  <c r="S260" i="1"/>
  <c r="S453" i="1"/>
  <c r="S315" i="1"/>
  <c r="Q163" i="1"/>
  <c r="N409" i="1"/>
  <c r="S276" i="1"/>
  <c r="T271" i="1"/>
  <c r="U229" i="1"/>
  <c r="U347" i="1"/>
  <c r="T488" i="1"/>
  <c r="U197" i="1"/>
  <c r="S134" i="1"/>
  <c r="T135" i="1"/>
  <c r="U148" i="1"/>
  <c r="S500" i="1"/>
  <c r="T505" i="1"/>
  <c r="U298" i="1"/>
  <c r="S176" i="1"/>
  <c r="T79" i="1"/>
  <c r="T518" i="1"/>
  <c r="S183" i="1"/>
  <c r="U459" i="1"/>
  <c r="T519" i="1"/>
  <c r="S316" i="1"/>
  <c r="S212" i="1"/>
  <c r="L424" i="1"/>
  <c r="M408" i="1"/>
  <c r="Q150" i="1"/>
  <c r="N297" i="1"/>
  <c r="Q447" i="1"/>
  <c r="Q170" i="1"/>
  <c r="M74" i="1"/>
  <c r="O154" i="1"/>
  <c r="O483" i="1"/>
  <c r="P306" i="1"/>
  <c r="Q460" i="1"/>
  <c r="L486" i="1"/>
  <c r="M258" i="1"/>
  <c r="N263" i="1"/>
  <c r="U215" i="1"/>
  <c r="S285" i="1"/>
  <c r="S475" i="1"/>
  <c r="S236" i="1"/>
  <c r="U394" i="1"/>
  <c r="T208" i="1"/>
  <c r="S423" i="1"/>
  <c r="U192" i="1"/>
  <c r="T396" i="1"/>
  <c r="S405" i="1"/>
  <c r="U231" i="1"/>
  <c r="T470" i="1"/>
  <c r="S220" i="1"/>
  <c r="T187" i="1"/>
  <c r="T105" i="1"/>
  <c r="U84" i="1"/>
  <c r="U367" i="1"/>
  <c r="U110" i="1"/>
  <c r="S94" i="1"/>
  <c r="S472" i="1"/>
  <c r="S117" i="1"/>
  <c r="S102" i="1"/>
  <c r="T200" i="1"/>
  <c r="T356" i="1"/>
  <c r="T495" i="1"/>
  <c r="U206" i="1"/>
  <c r="U431" i="1"/>
  <c r="U408" i="1"/>
  <c r="U436" i="1"/>
  <c r="S12" i="1"/>
  <c r="S138" i="1"/>
  <c r="S16" i="1"/>
  <c r="T20" i="1"/>
  <c r="T145" i="1"/>
  <c r="S151" i="1"/>
  <c r="T498" i="1"/>
  <c r="U31" i="1"/>
  <c r="S34" i="1"/>
  <c r="T293" i="1"/>
  <c r="U443" i="1"/>
  <c r="S161" i="1"/>
  <c r="T503" i="1"/>
  <c r="U506" i="1"/>
  <c r="S43" i="1"/>
  <c r="T447" i="1"/>
  <c r="U164" i="1"/>
  <c r="S55" i="1"/>
  <c r="T59" i="1"/>
  <c r="U64" i="1"/>
  <c r="S250" i="1"/>
  <c r="T68" i="1"/>
  <c r="U300" i="1"/>
  <c r="S182" i="1"/>
  <c r="T76" i="1"/>
  <c r="U124" i="1"/>
  <c r="S26" i="1"/>
  <c r="S28" i="1"/>
  <c r="U155" i="1"/>
  <c r="T484" i="1"/>
  <c r="S317" i="1"/>
  <c r="U413" i="1"/>
  <c r="T331" i="1"/>
  <c r="S521" i="1"/>
  <c r="U306" i="1"/>
  <c r="T522" i="1"/>
  <c r="S458" i="1"/>
  <c r="U517" i="1"/>
  <c r="T334" i="1"/>
  <c r="S126" i="1"/>
  <c r="U262" i="1"/>
  <c r="T520" i="1"/>
  <c r="S410" i="1"/>
  <c r="U313" i="1"/>
  <c r="T479" i="1"/>
  <c r="S263" i="1"/>
  <c r="U304" i="1"/>
  <c r="N408" i="1"/>
  <c r="P297" i="1"/>
  <c r="L171" i="1"/>
  <c r="P154" i="1"/>
  <c r="Q306" i="1"/>
  <c r="N258" i="1"/>
  <c r="S216" i="1"/>
  <c r="T236" i="1"/>
  <c r="T423" i="1"/>
  <c r="T405" i="1"/>
  <c r="U470" i="1"/>
  <c r="U187" i="1"/>
  <c r="S337" i="1"/>
  <c r="T472" i="1"/>
  <c r="U200" i="1"/>
  <c r="S207" i="1"/>
  <c r="T437" i="1"/>
  <c r="T16" i="1"/>
  <c r="T151" i="1"/>
  <c r="T34" i="1"/>
  <c r="T161" i="1"/>
  <c r="T43" i="1"/>
  <c r="T55" i="1"/>
  <c r="T250" i="1"/>
  <c r="T182" i="1"/>
  <c r="T26" i="1"/>
  <c r="U484" i="1"/>
  <c r="U331" i="1"/>
  <c r="U522" i="1"/>
  <c r="S454" i="1"/>
  <c r="S333" i="1"/>
  <c r="S477" i="1"/>
  <c r="S305" i="1"/>
  <c r="L288" i="1"/>
  <c r="L168" i="1"/>
  <c r="P79" i="1"/>
  <c r="P330" i="1"/>
  <c r="L415" i="1"/>
  <c r="O477" i="1"/>
  <c r="S386" i="1"/>
  <c r="S282" i="1"/>
  <c r="S267" i="1"/>
  <c r="T400" i="1"/>
  <c r="T378" i="1"/>
  <c r="T107" i="1"/>
  <c r="U89" i="1"/>
  <c r="S241" i="1"/>
  <c r="T239" i="1"/>
  <c r="U406" i="1"/>
  <c r="U246" i="1"/>
  <c r="S291" i="1"/>
  <c r="S24" i="1"/>
  <c r="S441" i="1"/>
  <c r="S40" i="1"/>
  <c r="S509" i="1"/>
  <c r="S61" i="1"/>
  <c r="S70" i="1"/>
  <c r="S78" i="1"/>
  <c r="U28" i="1"/>
  <c r="U317" i="1"/>
  <c r="U521" i="1"/>
  <c r="U461" i="1"/>
  <c r="U127" i="1"/>
  <c r="U410" i="1"/>
  <c r="U263" i="1"/>
  <c r="N35" i="1"/>
  <c r="M479" i="1"/>
  <c r="S233" i="1"/>
  <c r="U426" i="1"/>
  <c r="T352" i="1"/>
  <c r="S132" i="1"/>
  <c r="S462" i="1"/>
  <c r="T10" i="1"/>
  <c r="S365" i="1"/>
  <c r="T439" i="1"/>
  <c r="U143" i="1"/>
  <c r="U158" i="1"/>
  <c r="S39" i="1"/>
  <c r="T510" i="1"/>
  <c r="U170" i="1"/>
  <c r="S74" i="1"/>
  <c r="U292" i="1"/>
  <c r="T329" i="1"/>
  <c r="S335" i="1"/>
  <c r="U485" i="1"/>
  <c r="T125" i="1"/>
  <c r="N97" i="1"/>
  <c r="N135" i="1"/>
  <c r="L159" i="1"/>
  <c r="P504" i="1"/>
  <c r="M54" i="1"/>
  <c r="L69" i="1"/>
  <c r="N449" i="1"/>
  <c r="L328" i="1"/>
  <c r="M332" i="1"/>
  <c r="N522" i="1"/>
  <c r="P184" i="1"/>
  <c r="Q519" i="1"/>
  <c r="Q478" i="1"/>
  <c r="O253" i="1"/>
  <c r="M212" i="1"/>
  <c r="U387" i="1"/>
  <c r="U204" i="1"/>
  <c r="T237" i="1"/>
  <c r="S270" i="1"/>
  <c r="U273" i="1"/>
  <c r="T463" i="1"/>
  <c r="S417" i="1"/>
  <c r="T133" i="1"/>
  <c r="S223" i="1"/>
  <c r="U130" i="1"/>
  <c r="T424" i="1"/>
  <c r="U189" i="1"/>
  <c r="U107" i="1"/>
  <c r="S346" i="1"/>
  <c r="S385" i="1"/>
  <c r="S90" i="1"/>
  <c r="S336" i="1"/>
  <c r="T339" i="1"/>
  <c r="T241" i="1"/>
  <c r="T196" i="1"/>
  <c r="U466" i="1"/>
  <c r="U239" i="1"/>
  <c r="U185" i="1"/>
  <c r="U366" i="1"/>
  <c r="S244" i="1"/>
  <c r="S433" i="1"/>
  <c r="S287" i="1"/>
  <c r="T289" i="1"/>
  <c r="T140" i="1"/>
  <c r="T18" i="1"/>
  <c r="T291" i="1"/>
  <c r="U147" i="1"/>
  <c r="S152" i="1"/>
  <c r="T24" i="1"/>
  <c r="S499" i="1"/>
  <c r="T441" i="1"/>
  <c r="U296" i="1"/>
  <c r="S38" i="1"/>
  <c r="T40" i="1"/>
  <c r="U248" i="1"/>
  <c r="S445" i="1"/>
  <c r="T509" i="1"/>
  <c r="U168" i="1"/>
  <c r="S57" i="1"/>
  <c r="T61" i="1"/>
  <c r="U169" i="1"/>
  <c r="S448" i="1"/>
  <c r="T70" i="1"/>
  <c r="U178" i="1"/>
  <c r="S122" i="1"/>
  <c r="T78" i="1"/>
  <c r="U450" i="1"/>
  <c r="S119" i="1"/>
  <c r="S292" i="1"/>
  <c r="U156" i="1"/>
  <c r="T328" i="1"/>
  <c r="S318" i="1"/>
  <c r="U456" i="1"/>
  <c r="T457" i="1"/>
  <c r="S82" i="1"/>
  <c r="U514" i="1"/>
  <c r="T523" i="1"/>
  <c r="S459" i="1"/>
  <c r="U322" i="1"/>
  <c r="T260" i="1"/>
  <c r="S485" i="1"/>
  <c r="U333" i="1"/>
  <c r="T453" i="1"/>
  <c r="S258" i="1"/>
  <c r="U477" i="1"/>
  <c r="T315" i="1"/>
  <c r="S344" i="1"/>
  <c r="U305" i="1"/>
  <c r="Q103" i="1"/>
  <c r="O140" i="1"/>
  <c r="M35" i="1"/>
  <c r="P163" i="1"/>
  <c r="L57" i="1"/>
  <c r="O71" i="1"/>
  <c r="Q451" i="1"/>
  <c r="N482" i="1"/>
  <c r="O457" i="1"/>
  <c r="P523" i="1"/>
  <c r="L260" i="1"/>
  <c r="M409" i="1"/>
  <c r="L479" i="1"/>
  <c r="P305" i="1"/>
  <c r="U275" i="1"/>
  <c r="U388" i="1"/>
  <c r="S428" i="1"/>
  <c r="U360" i="1"/>
  <c r="T426" i="1"/>
  <c r="S271" i="1"/>
  <c r="U274" i="1"/>
  <c r="T350" i="1"/>
  <c r="S352" i="1"/>
  <c r="U401" i="1"/>
  <c r="T229" i="1"/>
  <c r="S224" i="1"/>
  <c r="U131" i="1"/>
  <c r="T371" i="1"/>
  <c r="T347" i="1"/>
  <c r="U8" i="1"/>
  <c r="U346" i="1"/>
  <c r="U385" i="1"/>
  <c r="U90" i="1"/>
  <c r="S100" i="1"/>
  <c r="S97" i="1"/>
  <c r="S10" i="1"/>
  <c r="T197" i="1"/>
  <c r="T467" i="1"/>
  <c r="T397" i="1"/>
  <c r="T345" i="1"/>
  <c r="U226" i="1"/>
  <c r="U244" i="1"/>
  <c r="U433" i="1"/>
  <c r="S439" i="1"/>
  <c r="S135" i="1"/>
  <c r="S13" i="1"/>
  <c r="S141" i="1"/>
  <c r="T143" i="1"/>
  <c r="T148" i="1"/>
  <c r="U152" i="1"/>
  <c r="S25" i="1"/>
  <c r="T158" i="1"/>
  <c r="U499" i="1"/>
  <c r="S295" i="1"/>
  <c r="T297" i="1"/>
  <c r="U38" i="1"/>
  <c r="S505" i="1"/>
  <c r="T249" i="1"/>
  <c r="U445" i="1"/>
  <c r="S510" i="1"/>
  <c r="T298" i="1"/>
  <c r="U57" i="1"/>
  <c r="S62" i="1"/>
  <c r="T170" i="1"/>
  <c r="U448" i="1"/>
  <c r="S71" i="1"/>
  <c r="T179" i="1"/>
  <c r="U122" i="1"/>
  <c r="S79" i="1"/>
  <c r="T451" i="1"/>
  <c r="U119" i="1"/>
  <c r="T292" i="1"/>
  <c r="S157" i="1"/>
  <c r="U328" i="1"/>
  <c r="T412" i="1"/>
  <c r="S329" i="1"/>
  <c r="U457" i="1"/>
  <c r="T82" i="1"/>
  <c r="S307" i="1"/>
  <c r="U524" i="1"/>
  <c r="T459" i="1"/>
  <c r="S415" i="1"/>
  <c r="U260" i="1"/>
  <c r="T485" i="1"/>
  <c r="S519" i="1"/>
  <c r="U453" i="1"/>
  <c r="T258" i="1"/>
  <c r="S478" i="1"/>
  <c r="U315" i="1"/>
  <c r="T303" i="1"/>
  <c r="S254" i="1"/>
  <c r="U212" i="1"/>
  <c r="L196" i="1"/>
  <c r="M57" i="1"/>
  <c r="P71" i="1"/>
  <c r="L301" i="1"/>
  <c r="O482" i="1"/>
  <c r="P457" i="1"/>
  <c r="L524" i="1"/>
  <c r="M260" i="1"/>
  <c r="Q305" i="1"/>
  <c r="S361" i="1"/>
  <c r="U350" i="1"/>
  <c r="T224" i="1"/>
  <c r="S108" i="1"/>
  <c r="T100" i="1"/>
  <c r="U467" i="1"/>
  <c r="T13" i="1"/>
  <c r="S153" i="1"/>
  <c r="T295" i="1"/>
  <c r="U249" i="1"/>
  <c r="S511" i="1"/>
  <c r="T71" i="1"/>
  <c r="U451" i="1"/>
  <c r="S482" i="1"/>
  <c r="U83" i="1"/>
  <c r="T415" i="1"/>
  <c r="S311" i="1"/>
  <c r="U303" i="1"/>
</calcChain>
</file>

<file path=xl/sharedStrings.xml><?xml version="1.0" encoding="utf-8"?>
<sst xmlns="http://schemas.openxmlformats.org/spreadsheetml/2006/main" count="5499" uniqueCount="2173">
  <si>
    <t>Imię 1</t>
  </si>
  <si>
    <t>Imię 2</t>
  </si>
  <si>
    <t xml:space="preserve">Nazwisko </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</si>
  <si>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</si>
  <si>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</si>
  <si>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</si>
  <si>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</si>
  <si>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</si>
  <si>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</si>
  <si>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</si>
  <si>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</si>
  <si>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</si>
  <si>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</si>
  <si>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</si>
  <si>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</si>
  <si>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</si>
  <si>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</si>
  <si>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</si>
  <si>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</si>
  <si>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</si>
  <si>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</si>
  <si>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</si>
  <si>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</si>
  <si>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</si>
  <si>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</si>
  <si>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</si>
  <si>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</si>
  <si>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</si>
  <si>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</si>
  <si>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Dr hab. inż.</t>
  </si>
  <si>
    <t>Antal</t>
  </si>
  <si>
    <t>Maciej</t>
  </si>
  <si>
    <t>Dr inż.</t>
  </si>
  <si>
    <t>adiunkt</t>
  </si>
  <si>
    <t>Stanisław</t>
  </si>
  <si>
    <t>Jerzy</t>
  </si>
  <si>
    <t>Przemysław</t>
  </si>
  <si>
    <t>Marta</t>
  </si>
  <si>
    <t>Bątkiewicz-Pantuła</t>
  </si>
  <si>
    <t>Daniel</t>
  </si>
  <si>
    <t>Bejmert</t>
  </si>
  <si>
    <t>Janusz</t>
  </si>
  <si>
    <t>Małgorzata</t>
  </si>
  <si>
    <t>Bielówka</t>
  </si>
  <si>
    <t>Krzysztof</t>
  </si>
  <si>
    <t>Andrzej</t>
  </si>
  <si>
    <t>Marcin</t>
  </si>
  <si>
    <t>Witold</t>
  </si>
  <si>
    <t>Bretuj</t>
  </si>
  <si>
    <t>Bartosz</t>
  </si>
  <si>
    <t>Brusiłowicz</t>
  </si>
  <si>
    <t>Joanna</t>
  </si>
  <si>
    <t>Budzisz</t>
  </si>
  <si>
    <t>Piotr</t>
  </si>
  <si>
    <t>Krystian</t>
  </si>
  <si>
    <t>Chrzan</t>
  </si>
  <si>
    <t>Tomasz</t>
  </si>
  <si>
    <t>Marek</t>
  </si>
  <si>
    <t>Ciurys</t>
  </si>
  <si>
    <t>Czapka</t>
  </si>
  <si>
    <t>Robert</t>
  </si>
  <si>
    <t>Paweł</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</si>
  <si>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</si>
  <si>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</si>
  <si>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</si>
  <si>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</si>
  <si>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</si>
  <si>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</si>
  <si>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</si>
  <si>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</si>
  <si>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</si>
  <si>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</si>
  <si>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</si>
  <si>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</si>
  <si>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</si>
  <si>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</si>
  <si>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</si>
  <si>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</si>
  <si>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</si>
  <si>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</si>
  <si>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</si>
  <si>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</si>
  <si>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</si>
  <si>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</si>
  <si>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</si>
  <si>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</si>
  <si>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</si>
  <si>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</si>
  <si>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</si>
  <si>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</si>
  <si>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</si>
  <si>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</si>
  <si>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</si>
  <si>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</si>
  <si>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</si>
  <si>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</si>
  <si>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</si>
  <si>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</si>
  <si>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</si>
  <si>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</si>
  <si>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Antoni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</si>
  <si>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</si>
  <si>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</si>
  <si>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</si>
  <si>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</si>
  <si>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</si>
  <si>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</si>
  <si>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</si>
  <si>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</si>
  <si>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</si>
  <si>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</si>
  <si>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</si>
  <si>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</si>
  <si>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</si>
  <si>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</si>
  <si>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</si>
  <si>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</si>
  <si>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</si>
  <si>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</si>
  <si>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</si>
  <si>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</si>
  <si>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</si>
  <si>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</si>
  <si>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</si>
  <si>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</si>
  <si>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</si>
  <si>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</si>
  <si>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</si>
  <si>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</si>
  <si>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</si>
  <si>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</si>
  <si>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</si>
  <si>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</si>
  <si>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</si>
  <si>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</si>
  <si>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</si>
  <si>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</si>
  <si>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</si>
  <si>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Pawlaczyk</t>
  </si>
  <si>
    <t>Pawlak</t>
  </si>
  <si>
    <t>Pelesz</t>
  </si>
  <si>
    <t>Pieńkowski</t>
  </si>
  <si>
    <t>Pierz</t>
  </si>
  <si>
    <t>Podlejski</t>
  </si>
  <si>
    <t>Rebizant</t>
  </si>
  <si>
    <t>Rezmer</t>
  </si>
  <si>
    <t>Wilhelm</t>
  </si>
  <si>
    <t>Rojewski</t>
  </si>
  <si>
    <t>Eugeniusz</t>
  </si>
  <si>
    <t>Rosołowski</t>
  </si>
  <si>
    <t>Serkies</t>
  </si>
  <si>
    <t>Sikorski</t>
  </si>
  <si>
    <t>Sobierajski</t>
  </si>
  <si>
    <t>Solak</t>
  </si>
  <si>
    <t>Staszewski</t>
  </si>
  <si>
    <t>Stawski</t>
  </si>
  <si>
    <t>Szabat</t>
  </si>
  <si>
    <t>Szkółka</t>
  </si>
  <si>
    <t>Szuba</t>
  </si>
  <si>
    <t>Szymańda</t>
  </si>
  <si>
    <t>Tarchała</t>
  </si>
  <si>
    <t>Wacławek</t>
  </si>
  <si>
    <t>Wieczorek</t>
  </si>
  <si>
    <t>Artur</t>
  </si>
  <si>
    <t>Wilczyński</t>
  </si>
  <si>
    <t>Wilkosz</t>
  </si>
  <si>
    <t>Wiszniewski</t>
  </si>
  <si>
    <t>Wiśniewski</t>
  </si>
  <si>
    <t>Bogumiła</t>
  </si>
  <si>
    <t>Wnukowska</t>
  </si>
  <si>
    <t>Wolkiewicz</t>
  </si>
  <si>
    <t>Woźny</t>
  </si>
  <si>
    <t>Wróblewski</t>
  </si>
  <si>
    <t>Zacirka</t>
  </si>
  <si>
    <t>Zawilak</t>
  </si>
  <si>
    <t>Ziaja</t>
  </si>
  <si>
    <t>Żyłka</t>
  </si>
  <si>
    <t>Imię i nazwisko Promotora</t>
  </si>
  <si>
    <t>Kierunek</t>
  </si>
  <si>
    <t>Elektrotechnika</t>
  </si>
  <si>
    <t>Automatyka i Robotyka</t>
  </si>
  <si>
    <t>Mechatronika</t>
  </si>
  <si>
    <t>AMU</t>
  </si>
  <si>
    <t>EEN</t>
  </si>
  <si>
    <t>inż.</t>
  </si>
  <si>
    <t>mgr</t>
  </si>
  <si>
    <t>ASE</t>
  </si>
  <si>
    <t>ETP</t>
  </si>
  <si>
    <t>CPE</t>
  </si>
  <si>
    <t>RES</t>
  </si>
  <si>
    <t>Stopień</t>
  </si>
  <si>
    <t>Imię i nazwisko Recenzenta</t>
  </si>
  <si>
    <t>05298</t>
  </si>
  <si>
    <t>05285</t>
  </si>
  <si>
    <t>05286</t>
  </si>
  <si>
    <t>05154</t>
  </si>
  <si>
    <t>05413</t>
  </si>
  <si>
    <t>05404</t>
  </si>
  <si>
    <t>05101</t>
  </si>
  <si>
    <t>05369</t>
  </si>
  <si>
    <t>05158</t>
  </si>
  <si>
    <t>05390</t>
  </si>
  <si>
    <t>05206</t>
  </si>
  <si>
    <t>05265</t>
  </si>
  <si>
    <t>05358</t>
  </si>
  <si>
    <t>05366</t>
  </si>
  <si>
    <t>05307</t>
  </si>
  <si>
    <t>05378</t>
  </si>
  <si>
    <t>05408</t>
  </si>
  <si>
    <t>05103</t>
  </si>
  <si>
    <t>05389</t>
  </si>
  <si>
    <t>05281</t>
  </si>
  <si>
    <t>05211</t>
  </si>
  <si>
    <t>05212</t>
  </si>
  <si>
    <t>05115</t>
  </si>
  <si>
    <t>Forma studiów</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</si>
  <si>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</si>
  <si>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</si>
  <si>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</si>
  <si>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</si>
  <si>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</si>
  <si>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</si>
  <si>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</si>
  <si>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</si>
  <si>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</si>
  <si>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</si>
  <si>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</si>
  <si>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</si>
  <si>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</si>
  <si>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</si>
  <si>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</si>
  <si>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</si>
  <si>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</si>
  <si>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TEMATY PRAC DYPLOMOWYCH</t>
  </si>
  <si>
    <t>Monika</t>
  </si>
  <si>
    <t>Karolina</t>
  </si>
  <si>
    <t>Leonard</t>
  </si>
  <si>
    <t>Zuzanna</t>
  </si>
  <si>
    <t>Tadeusz</t>
  </si>
  <si>
    <t>Maria</t>
  </si>
  <si>
    <t>Jakub</t>
  </si>
  <si>
    <t>Józef</t>
  </si>
  <si>
    <t>Władysław</t>
  </si>
  <si>
    <t>Leon</t>
  </si>
  <si>
    <t>przemysław</t>
  </si>
  <si>
    <t>Bronisława</t>
  </si>
  <si>
    <t>Teodor</t>
  </si>
  <si>
    <t>Jóżef</t>
  </si>
  <si>
    <t>Kazimiera</t>
  </si>
  <si>
    <t>Kryspin</t>
  </si>
  <si>
    <t>ZWN</t>
  </si>
  <si>
    <t>ZET</t>
  </si>
  <si>
    <t>ZE</t>
  </si>
  <si>
    <t>ZAS</t>
  </si>
  <si>
    <t>ZSS</t>
  </si>
  <si>
    <t>ZMPE</t>
  </si>
  <si>
    <t>ZNEMAP</t>
  </si>
  <si>
    <t>adiunkt z hab.</t>
  </si>
  <si>
    <t>specj. spoza uczelni</t>
  </si>
  <si>
    <t>st. wykładowca</t>
  </si>
  <si>
    <t>prof. zwycz.</t>
  </si>
  <si>
    <t>taknie</t>
  </si>
  <si>
    <t>Ścieżka inż/ Specj. mgr</t>
  </si>
  <si>
    <t>Kierunek_Stopień_
Ścieżka inż. (Specj. mgr)</t>
  </si>
  <si>
    <t>specj.</t>
  </si>
  <si>
    <t>Regulski</t>
  </si>
  <si>
    <t>Recenzent do EDUKACJI CL</t>
  </si>
  <si>
    <t>Radosław</t>
  </si>
  <si>
    <t>Nalepa</t>
  </si>
  <si>
    <t>Czechowski</t>
  </si>
  <si>
    <t>Gozdowiak</t>
  </si>
  <si>
    <t>Michalik</t>
  </si>
  <si>
    <t>Karol</t>
  </si>
  <si>
    <t>Suseł</t>
  </si>
  <si>
    <t>Mieczysław</t>
  </si>
  <si>
    <t>Wróbel</t>
  </si>
  <si>
    <t>05357</t>
  </si>
  <si>
    <t>052345</t>
  </si>
  <si>
    <t>05306z</t>
  </si>
  <si>
    <t>053111</t>
  </si>
  <si>
    <t>05311</t>
  </si>
  <si>
    <t>05104</t>
  </si>
  <si>
    <t>05237</t>
  </si>
  <si>
    <t>05106</t>
  </si>
  <si>
    <t>05313</t>
  </si>
  <si>
    <t>05373</t>
  </si>
  <si>
    <t>05314</t>
  </si>
  <si>
    <t>05107</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</si>
  <si>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</si>
  <si>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</si>
  <si>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</si>
  <si>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</si>
  <si>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</si>
  <si>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</si>
  <si>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</si>
  <si>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</si>
  <si>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</si>
  <si>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</si>
  <si>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</si>
  <si>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</si>
  <si>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</si>
  <si>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</si>
  <si>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</si>
  <si>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</si>
  <si>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</si>
  <si>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</si>
  <si>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</si>
  <si>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</si>
  <si>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</si>
  <si>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</si>
  <si>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</si>
  <si>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</si>
  <si>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</si>
  <si>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</si>
  <si>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</si>
  <si>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</si>
  <si>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</si>
  <si>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</si>
  <si>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</si>
  <si>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</si>
  <si>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</si>
  <si>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</si>
  <si>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</si>
  <si>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</si>
  <si>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05245</t>
  </si>
  <si>
    <t>05296</t>
  </si>
  <si>
    <t>05410</t>
  </si>
  <si>
    <t>05263</t>
  </si>
  <si>
    <t>05224z</t>
  </si>
  <si>
    <t>05343z</t>
  </si>
  <si>
    <t>05344</t>
  </si>
  <si>
    <t>05250z</t>
  </si>
  <si>
    <t>05251</t>
  </si>
  <si>
    <t>05126</t>
  </si>
  <si>
    <t>05385</t>
  </si>
  <si>
    <t>05129</t>
  </si>
  <si>
    <t>05144</t>
  </si>
  <si>
    <t>05813</t>
  </si>
  <si>
    <t>05255</t>
  </si>
  <si>
    <t>05256</t>
  </si>
  <si>
    <t>05214</t>
  </si>
  <si>
    <t>05258z</t>
  </si>
  <si>
    <t>05377</t>
  </si>
  <si>
    <t>05131</t>
  </si>
  <si>
    <t>053112</t>
  </si>
  <si>
    <t>05259z</t>
  </si>
  <si>
    <t>05260</t>
  </si>
  <si>
    <t>05351</t>
  </si>
  <si>
    <t>05362</t>
  </si>
  <si>
    <t>05132</t>
  </si>
  <si>
    <t>05134</t>
  </si>
  <si>
    <t>p53100</t>
  </si>
  <si>
    <t>Listwan</t>
  </si>
  <si>
    <t>05397</t>
  </si>
  <si>
    <t>Gajewski</t>
  </si>
  <si>
    <t>profesor</t>
  </si>
  <si>
    <t>p05180</t>
  </si>
  <si>
    <t>asystent</t>
  </si>
  <si>
    <t>Jasiński</t>
  </si>
  <si>
    <t>prof. uczelni</t>
  </si>
  <si>
    <t>K38W05D02</t>
  </si>
  <si>
    <t>Dariusz</t>
  </si>
  <si>
    <t>Sztafrowski</t>
  </si>
  <si>
    <t>K36W05D02</t>
  </si>
  <si>
    <t>p35812</t>
  </si>
  <si>
    <t>05415</t>
  </si>
  <si>
    <t>Wąsowski</t>
  </si>
  <si>
    <t>K37W05D02</t>
  </si>
  <si>
    <t>do realizacji w roku akademickim 2021/2022</t>
  </si>
  <si>
    <t>Dominika</t>
  </si>
  <si>
    <t>Kaczorowska</t>
  </si>
  <si>
    <t>p05181</t>
  </si>
  <si>
    <t>Woźniak</t>
  </si>
  <si>
    <t>p05183</t>
  </si>
  <si>
    <t>Agnieszka</t>
  </si>
  <si>
    <t>Mirkowska</t>
  </si>
  <si>
    <t>05178</t>
  </si>
  <si>
    <t>Dr hab.</t>
  </si>
  <si>
    <t>Justyna</t>
  </si>
  <si>
    <t>p52341</t>
  </si>
  <si>
    <t>ZUEiEP</t>
  </si>
  <si>
    <t>Automatyka Przemysłowa</t>
  </si>
  <si>
    <t>Elektrotechnika_inż._EEN</t>
  </si>
  <si>
    <t>Celem pracy jest opracowanie instalacji elektrycznej w przykładowym obiekcie budowlanym z wykorzystaniem systemu instalacji przekaźnikowej Luxor formy Theben. W zakres pracy wchodzi omówienie właściwości technicznych systemu, zaplanowanie funkcjonalności w przykładowej instalacji odbiorczej, dobór elementów systemu Luxor, opracowanie projektu obejmującego schematy montażowe i plany instalacji.</t>
  </si>
  <si>
    <t>Kobusiński Mirosław Mgr inż.</t>
  </si>
  <si>
    <t>Elektrotechnika_inż._ETP</t>
  </si>
  <si>
    <t>Instalacja zasilania gwarantowanego w wybranym obiekcie użyteczności publicznej.</t>
  </si>
  <si>
    <t>Installation of guaranteed power supply in a selected public facility.</t>
  </si>
  <si>
    <t>Celem pracy jest opracowanie projektu instalacji zasilania gwarantowanego w wybranym obiekcie użyteczności publicznej wymagającym tego typu zasilania. W zakres pracy wchodzi analiza wymagań stosowanych przepisów i norm, sposobów realizacji i wytycznych projektowania tego typu zasilania, a następnie weryfikacja opracowanych zasad i wytycznych na przykładzie rzeczywistego obiektu budowlanego: wybór obiektu, ustalenie założeń wstępnych, opracowanie koncepcji zasilania gwarantowanego, dobór źródeł zasilania gwarantowanego, zaprojektowanie podstawowych elementów sieci zasilającej.</t>
  </si>
  <si>
    <t>Projekt nowoczesnego oświetlenia obiektu szkolnego.</t>
  </si>
  <si>
    <t>Project of modern lighting for the school facility.</t>
  </si>
  <si>
    <t>Celem pracy jest opracowanie projektu oświetlenia w wybranym obiekcie szkolnym wraz z elementami nowoczesnego sterowania instalacją zaprojektowaną instalacją oświetleniową. W zakres pracy wchodzi analiza wymagań prawnych i normatywnych dotyczących oświetlenia obiektów szkolnych, dostępnych na rynku dedykowanych do obiektów szkolnych systemów sterowania instalacjami oświetleniowymi oraz opracowanie projektu oświetlenia z wykorzystaniem programu Dialux, dobór odpowiedniego systemu oświetlenia, zaprojektowanie obwodów oświetleniowych wraz z opracowaniem dokumentacji projektowej.</t>
  </si>
  <si>
    <t>Instalacje elektryczne w domach jednorodzinnych - ocena wytycznych i zasad projektowania, wykonywania i odbiorów instalacji.</t>
  </si>
  <si>
    <t>Electrical installations in single-family houses - evaluation of guidelines and principles for designing, making and commissioning installations.</t>
  </si>
  <si>
    <t>Celem pracy jest ocena na zasadzie weryfikacji projektowej zasad i wytycznych procesu projektowania instalacji elektrycznych w domach jednorodzinnych. W zakres pracy wchodzi analiza wymagań przepisów i norm dotyczących uzyskiwania warunków przyłączenia, pozwolenia na budowę, zasad planowania i projektowania instalacji elektrycznych w domach jednorodzinnych, sposobów ich wykonywania, zakresu wymaganych badań odbiorczych. Weryfikacja praktyczna   i ocena omówionych zasad projektowania powinna być przeprowadzona na przykładzie rzeczywistego obiektu budowlanego i zawierać opracowany projekt instalacji elektrycznych w wybranym domu jednorodzinnym.</t>
  </si>
  <si>
    <t>Analiza nowoczesnych sposobów sterowania odbiornikami w instalacjach elektrycznych w budownictwie mieszkaniowym.</t>
  </si>
  <si>
    <t>Analysis of modern methods of controlling receivers in electrical installations in hresidential buildings</t>
  </si>
  <si>
    <t>Celem pracy jest opracowanie instalacji elektrycznej w przykładowym obiekcie budownictwa mieszkaniowego z wykorzystaniem nowoczesnych elementów sterowania odbiornikami energii elektrycznej. W zakres pracy wchodzi omówienie funkcjonalności sterowania różnego rodzaju odbiorników stosowanych w instalacjach domowych (oświetlenia, rolet, żaluzji, systemów HVAC itp.), analiza dostępnych możliwości realizacji założonych funkcji sterowania, zaplanowanie instalacji elektrycznych w wybranym obiekcie mieszkalnym (dom jednorodzinny, apartament), zaplanowanie odpowiednich funkcjonalności sterowania wybranymi odbiornikami i zaprojektowanie układu sterowania założonymi funkcjami wraz z doborem odpowiednich elementów układu sterowania.</t>
  </si>
  <si>
    <t>Celem pracy jest opracowanie projektu instalacji elektrycznej w przykładowym sklepie typu supermarket. W zakres pracy wchodzi analiza wytycznych projektowania instalacji elektrycznych w obiektach handlowych w obiektach handlowych typu supermarket, czy dyskont, sposobów wykonywania instalacji  w tego typu obiektach, a następnie weryfikacja opracowanych zasad i wytycznych poprzez zaplanowanie i zaprojektowanie instalacji elektrycznej w przykładowym obiekcie  handlowym z uwzględnieniem instalacji oświetlenia. zasilania chłodni itd. wraz z opracowaniem elementów projektu budowlanego.</t>
  </si>
  <si>
    <t xml:space="preserve">Ocena możliwości  przydatności zastosowania  Instalacji bezprzewodowej w obiekcie użyteczności publicznej. </t>
  </si>
  <si>
    <t xml:space="preserve">Assessment of the suitability of using an intelligent wireless installation in a public facility </t>
  </si>
  <si>
    <t>Na podstawie rzeczywistego obiektu użyteczności publicznej należy zweryfikować na drodze projektowej przydatności bezprzewodowych systemów instalacji inteligentnych do realizacji funkcji sterowania komfortowego w tego typu obiektach. W zakres pracy wchodzi rozeznanie rozwiązań technicznych i funkcjonalnych reprezentatywnych systemów bezprzewodowych pod kątem ich zastosowania w obiektach użyteczności publicznej, a następnie wybór odpowiedniego obiektu, ustalenie założeń funkcjonalnych sterowania wybranymi odbiornikami energii elektrycznej, opracowanie projektów sterowania bezprzewodowego  z wykorzystaniem wybranych systemów, a następnie ich porównanie i ocena pod kątem aplikacji w obiektach będących przedmiotem pracy.</t>
  </si>
  <si>
    <t>Projekt instalacji oświetleniowej dla pompowni lekkiego oleju opałowego Bloku 910 MW w elektrowni Nowe Jaworzno Grupa Tauron.</t>
  </si>
  <si>
    <t>Design of the lighting system for the light fuel oil pumping station for the 910 MW Unit at the Nowe Jaworzno Group Tauron power plant.</t>
  </si>
  <si>
    <t>Celem pracy jest opracowanie projektu oświetlenia wraz z instalacją oświetleniową w przedmiotowym obiekcie elektroenergetyki zawodowej, przyporządkowanym do strefy EX. W zakres pracy wchodzi ustalenie założeń wstępnych w porozumieniu ze zleceniodawcą, opracowanie projektu instalacji oświetlenia podstawowego i awaryjnego w obiekcie, zgodnie z obowiązującymi przepisami i normami wraz z niezbędną dokumentacją projektową.</t>
  </si>
  <si>
    <t>Celem pracy jest opracowanie instalacji elektrycznej w domu letniskowym (bungalowie) przewidzianym pod wynajem  z funkcjami automatyki budynkowej dostosowanymi do przewidzianej roli obiektu. W ramach pracy należy zaplanować  funkcje automatyki budynkowej, które należałoby zastosować w tego typu obiekcie, w tym możliwość zdalnego nadzoru i umożliwienie dostępu do obiektu, zaprojektować obwody odbiorcze, dobrać elementy systemów automatyki które umożliwią realizację założonych funkcji i opracować dokumentację projektową.</t>
  </si>
  <si>
    <t>Nowoczesna instalacja elektryczna w samochodzie kempingowym.</t>
  </si>
  <si>
    <t>Modern electrical installation in a camping vehicle</t>
  </si>
  <si>
    <t xml:space="preserve">Celem pracy jest opracowanie projektu instalacji elektrycznej zasilania urządzeń odbiorczych w pojeździe typu kamper wraz z rozważeniem opcji samowystarczalności energetycznej pojazdu i elementów automatyki instalacyjnej. W zakres pracy wchodzi analiza wymagań norm dotyczących instalacji elektrycznych w tego typu pojazdach, dobór niezbędnego wyposażenia elektrycznego, analiza możliwości uzyskania jak największej samowystarczalności energetycznej pojazdu w trakcie postoju, zaplanowanie automatyki funkcji komfortowych instalacji, projekt obwodów odbiorczych wraz z doborem niezbędnych elementów do realizacji założonych funkcji automatyki. </t>
  </si>
  <si>
    <t>Celem projektu jest opracowanie nowoczesnego oświetlenia z elementami automatyki sterowania w salonie gier z wydzieloną kręgielnią i bilardem. W zakres pracy wchodzi zaplanowanie oświetlenia dostosowanego do roli pomieszczeń, analiza możliwości zastosowania funkcji automatycznego sterowania w tego typu obiekcie i zaprojektowanie instalacji elektrycznej dla dobranego oświetlenia wraz z dokumentacją projektową zawierającą wybrane elementy projektu budowlanego.</t>
  </si>
  <si>
    <t>Analiza  możliwości wykorzystania akumulatorów trakcyjnych do tworzenia magazynów energii.</t>
  </si>
  <si>
    <t>Feasibility study on application of traction batteries to construction of power-banks</t>
  </si>
  <si>
    <t>Sztafrowski Dariusz Dr hab.</t>
  </si>
  <si>
    <t>Elektrotechnika_mgr_EEN</t>
  </si>
  <si>
    <t>Analysis of the electromagnetic field value distribution inside the selected electric and hybrid car</t>
  </si>
  <si>
    <t>Przeprowadzenie pomiarów parametrów emisji pola EMF w wybranych pojazdach elektrycznych oraz hybrydowych. Porównanie rozkładu ich wartości w obu przypadkach i porównanie do obowiązujących przepisów prawa w tym zakresie.</t>
  </si>
  <si>
    <t>Koncepcja autonomicznej stacji ładowania pojazdów elektrycznych zasilanej odnawialnymi źródłami energii.</t>
  </si>
  <si>
    <t>The concept of an autonomous charging station for electric vehicles powered by renewable energy sources</t>
  </si>
  <si>
    <t xml:space="preserve">Należy wykonać projekt przydomowej autonomicznej stacji ładowania pojazdów elektrycznych zasilanej odnawialnymi źródłami energii, a następnie przeprowadzić analizę energetyczną oraz ekonomiczną takiego projektu. </t>
  </si>
  <si>
    <t>Mechatronika_inż._</t>
  </si>
  <si>
    <t>Analiza  możliwości kształtowania rozkładu pola elektrycznego i magnetycznego 50 Hz w otoczeniu linii przesyłowych wielotorowych, wielonapięciowych.</t>
  </si>
  <si>
    <t>Analysis of the possibility of shaping the electric and magnetic fields 50 Hz in surrounding of the multi-circuits transsmition lines</t>
  </si>
  <si>
    <t>W oparciu o  wybrany program do wyznaczania rozkładów pól elektrycznych i magnetycznych wytwarzanych przez linie elektroenergetyczne przeanalizować możliwość kształtowania rozkładów tych pól i ustalić najbardziej optymalną konfigurację torów linii zapewniającą minimalizację natężeń tych pól</t>
  </si>
  <si>
    <t>Analiza porównawcza metod numerycznej analizy rozkładu pól elektromagnetycznych generowanych przez obiekty elektroenergetyczne.</t>
  </si>
  <si>
    <t>Comparative analysis of the methods of numerical analysis of the distribution of electromagnetic fields generated by electroenergetic  objects</t>
  </si>
  <si>
    <t>Porównanie wyników symulacji rozkładu pola elektromagnetycznego pochodzącego od obiektów elektroenergetycznych uzyskanego dzięki zastosowaniu kilku modeli matematyczno-fizycznych i dokonanie na tej podstawie krytycznej oceny stosowalności poszczególnych modeli, możliwych do zastosowania uproszczeń oraz ich wpływu na uzyskane wyniki symulacji cyfrowych.</t>
  </si>
  <si>
    <t xml:space="preserve">Optymalizacja pojemności akumulatora w pojeździe liniowym komunikacji publicznej. </t>
  </si>
  <si>
    <t>Optimization of the battery capacity in a  city line public transport vehicle</t>
  </si>
  <si>
    <t>Należy wykonać zestawienie danych technicznych  dostępnych na rynku akumulatorów .Celem pracy jest dobór akumulatora trakcyjnego do wymagań eksploatacyjnych wybranego pojazdu elektrycznego eksploatowanego w określonych warunkach.</t>
  </si>
  <si>
    <t>Jaworski Marek Dr inż.</t>
  </si>
  <si>
    <t>Efektywne wykorzystanie maszyn i urządzeń elektroenergetycznych.</t>
  </si>
  <si>
    <t xml:space="preserve">Effective using of machines and electro-energetic devices </t>
  </si>
  <si>
    <t>Celem pracy jest określenie czynników mających wpływ na efektywność energetyczną wybranych maszyn i urządzeń elektroenergetycznych szczególnie w aspekcie bezawaryjnej pracy tych urządzeń. Zakres pracy ma obejmować analizę wybranych przykładów.</t>
  </si>
  <si>
    <t>Wnukowska Bogumiła Dr hab. inż.</t>
  </si>
  <si>
    <t>Komputerowe  systemy wspomagające zarządzania gospodarką energetyczną</t>
  </si>
  <si>
    <t xml:space="preserve">Computer systems aided energy management </t>
  </si>
  <si>
    <t>Celem pracy jest przeprowadzenie charakterystyki systemów komputerowych wspomagających zarządzanie energią  oraz  dokonanie oceny efektywności ich stosowania w aspekcie możliwości osiągania pożądanych efektów energetycznych i ekonomicznych dla wybranego przykładu.</t>
  </si>
  <si>
    <t>Czynniki wpływające na poziom niezawodności zasilania zakładów produkcyjnych.</t>
  </si>
  <si>
    <t xml:space="preserve">
The factors influenced on the level of productive plants power supply </t>
  </si>
  <si>
    <t>Analiza gospodarki energetycznej w zakładzie przemysłowym.</t>
  </si>
  <si>
    <t>Analysis of energy management in the industrial plant</t>
  </si>
  <si>
    <t>Elektrotechnika_mgr_ETP</t>
  </si>
  <si>
    <t>Opracowanie bilansu energetycznego w wybranym zakładzie przemysłowym.</t>
  </si>
  <si>
    <t>Elaboration of the energy balance in the selected industrial plant</t>
  </si>
  <si>
    <t>Celem pracy jest przedstawienie metodyki opracowywania bilansu energetycznego w zakładach przemysłowych oraz dokonanie analizy zakupu i zużycia energii w wybranym zakładzie i wskazanie przyczyn nadmiernego zużycia energii.</t>
  </si>
  <si>
    <t>Analiza efektywności zarządzania energią elektryczną z wykorzystaniem systemu komputerowego na przykładzie wybranego zakładu przemysłowego</t>
  </si>
  <si>
    <t>Analysis of the efficiency of electricity management using a computer system on the example of a selected industrial plant</t>
  </si>
  <si>
    <t>Celem pracy jest analiza efektywności gospodarki energetycznej w wybranym zakładzie przemysłowym  z wykorzystaniem dedykowanych systemów komputerowych. W zakres pracy wchodzi analiza porównawcza  systemów komputerowych stosowanych w zakładach do zarządzania gospodarką energetyczną oraz omówienie systemu komputerowego funkcjonującego w wybranym zakładzie przemysłowym i jego ocena pod kątem prowadzenia efektywnego gospodarowania energią.</t>
  </si>
  <si>
    <t>Strategy of large receiver function on energy market</t>
  </si>
  <si>
    <t>Celem pracy jest ocena funkcjonowania dużego zakładu produkcyjnego lub przedsiębiorstwa  w warunkach silnej konkurencji pod kątem techniczno- energetycznym, stosowanych maszyn i urządzeń, wielkości zużycia energii oraz wskazanie możliwości przedsięwzięć modernizacyjnych  w kierunku poprawy efektywności gospodarki energetycznej.</t>
  </si>
  <si>
    <t>Elektrotechnika_mgr_OZE</t>
  </si>
  <si>
    <t>Możliwości wykorzystania mocy zainstalowanej siłowni wiatrowej.</t>
  </si>
  <si>
    <t>Possibility utilization of installed power in wind station</t>
  </si>
  <si>
    <t>Wykorzystanie energii promieniowania słonecznego w konwersji fotowoltaicznej.</t>
  </si>
  <si>
    <t xml:space="preserve"> Solar radiation utilization in fotovoltaic conversion</t>
  </si>
  <si>
    <t>Celem pracy jest przeprowadzenie analizy procesów wykorzystania promieniowania słonecznego jako nośnika energii, omówienie warunków stosowania  tego źródła oraz zbadanie czynników wpływających na efektywność energetyczną na podstawie wybranego przykładu.</t>
  </si>
  <si>
    <t>Wykorzystanie wodoru jako nośnika energii.</t>
  </si>
  <si>
    <t>Utilization of hydrogen as energy carrier</t>
  </si>
  <si>
    <t>Celem pracy jest przedstawienie wybranych zagadnień związanych z możliwościami zastosowania wodoru np.. do napędzania pojazdów, turbin gazowych, w procesach rafinacji ropy naftowej, przy produkcji półprzewodników lub do magazynowania energii. W zakresie pracy należy omówić wybrany przykład z podaniem zalet i wad stosowania wodoru.</t>
  </si>
  <si>
    <t>Habrych Marcin Dr hab. inż.</t>
  </si>
  <si>
    <t>Analiza zabezpieczeń admitancyjnych stosowanych w sieciach średniego napięcia</t>
  </si>
  <si>
    <t xml:space="preserve">Analysis of admittance protections used in medium voltage networks </t>
  </si>
  <si>
    <t>Analiza możliwości rozwoju technologii PLC w Polsce i na świecie</t>
  </si>
  <si>
    <t>Analysis of PLC technology development opportunities in Poland and in the world</t>
  </si>
  <si>
    <t>Aktywna kompensacja strat mocy w transformatorach dużej mocy, zasilających układy przekształtnikowe.</t>
  </si>
  <si>
    <t>Active compensation of power losses in high-power transformers supplying converter circuits.</t>
  </si>
  <si>
    <t>Celem pracy jest analiza możliwości zastosowania aktywnych filtrów mocy w układach: transformator-przekształtnik-maszyna wyciągowa, które umożliwią istotną redukcję zawartości wyższych harmonicznych, a tym samym strat, w czasie rzeczywistym. Zakres pracy obejmuje opracowanie rozwiązań, które umożliwią wydłużenie czasu pracy transformatorów, które zasilają (poprzez przekształtniki) maszyny elektryczne (w tym przede wszystkim maszyny wyciągowe). W zakres pracy wchodzi wyjaśnienie zjawisk zachodzących w transformatorach suchych, które niekorzystnie wpływają na żywotność tych transformatorów.</t>
  </si>
  <si>
    <t>Modelowanie zaburzeń przewodzonych w sieci elektroenergetycznej niskiego napięcia</t>
  </si>
  <si>
    <t xml:space="preserve">Modeling of conducted disturbances in a low voltage power grid </t>
  </si>
  <si>
    <t>Filtry aktywne i pasywne wykorzystywane w sieciach elektroenergetycznych niskiego napięcia</t>
  </si>
  <si>
    <t>Active and passive filters used in low voltage power networks</t>
  </si>
  <si>
    <t>Celem pracy jest zapoznanie studenta z wpływem zaburzeń indukowanych, generowanych przez wybrane odbiorniki energii elektrycznej na pracę innych urządzeń w sieci elektroenergetycznej oraz technicznymi możliwościami ograniczenia wpływu tych zaburzeń. Zakres pracy obejmuje analizę norm i przepisów prawa dotyczących dopuszczalnych zaburzeń generowanych przez odbiorniki elektryczne w szerokim paśmie częstotliwościowym, opracowanie w wybranym programie symulacyjnym modelu filtrów  (górnozaporowych, pasmowych itp.) i przeprowadzenie odpowiednich symulacji w celu optymalizacji budowy wybranych filtrów zarówno pasywnych jak i aktywnych. Zakres pracy będzie obejmował również badania laboratoryjne wybranych filtrów przeciwzakłóceniowych.</t>
  </si>
  <si>
    <t>Analiza możliwości pracy wyspowej mikrosieci średniego napięcia</t>
  </si>
  <si>
    <t xml:space="preserve">Analysis of the possible operation of a separate medium voltage microgrid </t>
  </si>
  <si>
    <t>Wzorcowanie mierników natężenia pola magnetycznego o częstotliwości 50 Hz</t>
  </si>
  <si>
    <t>Calibration of the magnetic field meter of the frequency 50 Hz</t>
  </si>
  <si>
    <t>Celem pracy jest opracowanie procedury wzorcowania mierników natężenia pola magnetycznego o częstotliwości 50 Hz. Zakres pracy obejmuje analizę układu pracy wskazanego miernika pola magnetycznego, przeprowadzenie jego modyfikacji oraz wzorcowania.</t>
  </si>
  <si>
    <t>Szuba Marek Dr inż.</t>
  </si>
  <si>
    <t>Technologie usuwania awarii i prowadzenia remontów linii napowietrznych średniego i niskiego napięcia z przewodami gołymi</t>
  </si>
  <si>
    <t>Technologies for removing failures and carrying out repairs of medium and low voltage overhead lines with bare conductors</t>
  </si>
  <si>
    <t>Technologie usuwania awarii linii kablowych średniego i niskiego napięcia</t>
  </si>
  <si>
    <t>Technologies for removing failures of medium and low voltage cable lines</t>
  </si>
  <si>
    <t>Metody prognozowania oddziaływania na środowisko hałasu wytwarzanego przez linie napowietrznej najwyższych napięć</t>
  </si>
  <si>
    <t>Methods of forecasting the environmental impact of noise generated by the extra-high voltage overhead lines</t>
  </si>
  <si>
    <t>Celem pracy jest analiza metody prognozowania poziomu hałasu wytwarzanego przez linie napowietrznej najwyższych napięć. W zakres pracy wchodzi opracowanie algorytmu pozwalającego na oszacowanie poziomu dźwięku wytwarzanego przez przewody linii napowietrznych 400 kV, przy wykorzystaniu zależności podanych w normie PN-N-01339</t>
  </si>
  <si>
    <t>Możliwości wykorzystania  izotropowej sondy cewkowej współpracującej z multimetrem cyfrowym, jako miernika natężenia pola magnetycznego</t>
  </si>
  <si>
    <t>Development of the laboratory stand concept for testing the frequency response of magnetic field meters</t>
  </si>
  <si>
    <t>Celem pracy jest zaprojektowanie oraz wykonanie stanowiska do badania charakterystyki częstotliwościowej wskazanych mierników natężenia pola magnetycznego. W zakres pracy wchodzi przebadanie wskazanych mierników natężenia pola magnetycznego i wyznaczenie ich charakterystyki częstotliwościowej.</t>
  </si>
  <si>
    <t>Opracowanie stanowiska laboratoryjnego do badania rezystancji przewodów ochronnych i wyrównawczych</t>
  </si>
  <si>
    <t>Working out the laboratory position  for examining  resistances of protective and compensatory wires</t>
  </si>
  <si>
    <t>Celem pracy jest opracowanie stanowiska laboratoryjnego do badania rezystancji przewodów ochronnych i wyrównawczych  w Laboratorium Bezpieczeństwa Elektrycznego. Zakres pracy obejmuje wykorzystanie zaproponowanych metod pomiarowych oraz różnego rodzaju mierników dostępnych w Laboratorium</t>
  </si>
  <si>
    <t xml:space="preserve">Zaprojektowanie i przebadanie sond do pomiaru pola magnetycznego na stanowisku laboratoryjnym </t>
  </si>
  <si>
    <t>Design and testing of probes for measuring the magnetic field at a laboratory stand</t>
  </si>
  <si>
    <t xml:space="preserve">Celem pracy jest zaprojektowanie i przebadanie cewkowych sond do pomiaru pola magnetycznego. W zakres  pracy wchodzi opracowanie sond cewkowych do pomiaru pola magnetycznego, które należy przebadać na stanowisku laboratoryjnym generującym wirujące pole magnetyczne o częstotliwości ok. 20 kHz. </t>
  </si>
  <si>
    <t>Ocena bezpieczeństwa pracy w polach magnetycznych wytwarzanych przez wielkoprądowe tory prądowe elektrycznych urządzeń grzejnych</t>
  </si>
  <si>
    <t>Assessment of work safety in magnetic fields generated by high-current circuits of electric heating devices</t>
  </si>
  <si>
    <t xml:space="preserve">Celem pracy jest ocena bezpieczeństwa pracy w polach magnetycznych wytwarzanych przez wielkoprądowe tory prądowe elektrycznych urządzeń grzejnych. Zakres pracy obejmuje oszacowanie poziomów pola magnetycznego, jakich można spodziewać się w sąsiedztwie wielkoprądowych torów urządzeń łukowych oraz dokonanie oceny dotrzymania obowiązujących przepisów w zakresie </t>
  </si>
  <si>
    <t>Wpływ konfiguracji faz w wielotorowych liniach napowietrznych wysokiego napięcia na rozkład pola elektrycznego i magnetycznego w ich otoczeniu</t>
  </si>
  <si>
    <t>The influence of phase configuration in multi-circuit high-voltage overhead lines on the distribution of electric and magnetic fields in their vicinity</t>
  </si>
  <si>
    <t>Celem pracy jest przeanalizowanie wpływu konfiguracji faz w wielotorowych liniach napowietrznych wysokiego napięcia na wartość maksymalną i szerokości obszaru, w którym E &gt; 1 kV/m. W zakres pracy wchodzi wykonanie obliczeń rozkładu natężenia pola elektrycznego i magnetycznego w otoczeniu wskazanych wielotorowych (kompaktowych) linii napowietrznych wysokiego napięcia.</t>
  </si>
  <si>
    <t>Analiza systemów elektrycznego ogrzewania podłogowego pod kątem poziomów pola magnetycznego generowanego w ogrzewanym pomieszczeniu</t>
  </si>
  <si>
    <t>Analysis of electric underfloor heating systems in terms of the levels of the magnetic field generated in the heated room</t>
  </si>
  <si>
    <t>Celem pracy jest przeanalizowanie rozkładów pola magnetycznego wytwarzanego przez różne systemy ogrzewania podłogowego. Zakres pracy obejmuje wykonanie obliczeń rozkładu natężenia pola magnetycznego w zależności od typu i ułożenia elementów grzejnych pod podłogą.</t>
  </si>
  <si>
    <t>Opracowanie programu komputerowego do wizualizacji zmian rozkładu natężenia pola elektrycznego i magnetycznego wytwarzanego przez linie napowietrzne wysokiego napięcia.</t>
  </si>
  <si>
    <t>Computer program developing for visualisation of disintegration  field strength and the magnetic high voltage produced by overhead power lines changes.</t>
  </si>
  <si>
    <t>Celem pracy jest opracowanie programu komputerowego przeznaczonego do wizualizacji zmian rozkładu natężenia pola elektrycznego i magnetycznego wytwarzanego przez linie napowietrzne wysokiego napięcia. Zadaniem programu jest interaktywna prezentacja wartości natężenia pola elektrycznego i magnetycznego przy zmieniającej się odległości przewodów od ziemi.</t>
  </si>
  <si>
    <t>Analiza wpływu błędnie podłączonych przekładników na wskazanie licznika w półpośrednim układzie pomiaru energii elektrycznej</t>
  </si>
  <si>
    <t>Analysis of the influence incorrectly connected measuring transformer for measurement of the meter of the electric energy</t>
  </si>
  <si>
    <t>Celem pracy jest przeanalizowanie wpływu błędnie podłączonych przekładników na wskazanie licznika w półpośrednim układzie pomiaru energii elektrycznej.</t>
  </si>
  <si>
    <t xml:space="preserve">Opracowanie układu do wizualizacji wektora natężenia pola magnetycznego </t>
  </si>
  <si>
    <t>Working the arrangement out to the visualisation of the vector of the magnetic field strength</t>
  </si>
  <si>
    <t xml:space="preserve">Celem pracy jest opracowanie układu pozwalającego na oscyloskopową wizualizację wektora natężenia pola magnetycznego wytwarzanego przez model linii napowietrznej. </t>
  </si>
  <si>
    <t>Zastosowanie metody elementów skończonych (MES) w modelowaniu rozkładu pola elektrycznego wytwarzanego przez linie napowietrzne wysokiego napięcia</t>
  </si>
  <si>
    <t>Applying the method of finished elements (MES) for modelling of typical situations of the exposition in electric field generated by HV transmission lines</t>
  </si>
  <si>
    <t>Metody badania energochłonności procesów produkcyjnych</t>
  </si>
  <si>
    <t>Methods of testing the energy consumption of production processes</t>
  </si>
  <si>
    <t>Celem pracy jest przegląd metod badania energochłonności w aspekcie procesów produkcyjnych zakładów przemysłowych. W pracy należy określić energochłonność wybranych procesów produkcyjnych w przedsiębiorstwie i zaproponować działania proefektywnościowe, które pozwoliłyby na zmniejszenie zużycia energii przez wybrane procesy.</t>
  </si>
  <si>
    <t>Grycan Wiktoria Dr inż.</t>
  </si>
  <si>
    <t>Zasady wykonywania audytów energetycznych w budynkach różnego przeznaczenia</t>
  </si>
  <si>
    <t>Principles of performing energy audits in buildings for various purposes</t>
  </si>
  <si>
    <t>Celem pracy jest wskazanie zasad wykonywania audytów energetycznych w zakresie zużycia energii elektrycznej w budynkach mieszkalnych, użyteczności publicznej i budynkach przemysłowych. Praca powinna zawierać przykład audytu dla wybranego budynku.</t>
  </si>
  <si>
    <t>Dokumentacja eksploatacyjna maszyn i urządzeń w aspekcie zarządzania jakością procesu eksploatacji</t>
  </si>
  <si>
    <t>Operational documentation of machines and devices in terms of managing the quality of the exploitation process</t>
  </si>
  <si>
    <t>Celem pracy jest przedstawienie problemu tworzenia dokumentacji eksploatacyjnej maszyn i urządzeń w aspekcie zarządzania jakością procesu eksploatacji. W pracy należy opracować instrukcję eksploatacji dla  wybranego urządzenia elektroenergetycznego, uwzględniającą zasady eksploatacji i  wymagania  systemu zarządzania jakością obowiązującego w  przedsiębiorstwie.</t>
  </si>
  <si>
    <t>Diagnostyka  transformatorów energetycznych</t>
  </si>
  <si>
    <t>Diagnostics of  transformers</t>
  </si>
  <si>
    <t>Celem pracy jest krytyczna analiza dostępnych metod diagnostyki transformatorów energetycznych. W pracy należy dokonać oceny stanu technicznego dla wybranego transformatora energetycznego, zainstalowanego w przedsiębiorstwie, z wykorzystaniem różnych metod diagnostycznych.</t>
  </si>
  <si>
    <t xml:space="preserve">Wdrażanie systemu zarządzania energią ISO 50 001 </t>
  </si>
  <si>
    <t xml:space="preserve">Implementation of energy management system ISO 50 001 </t>
  </si>
  <si>
    <t>Celem pracy jest charakterystyka zaleceń normy  ISO 50 001  oraz przedstawienie na  przykładzie wybranego zakładu przemysłowego procedury, harmonogramu oraz efektów jej wdrożenia.</t>
  </si>
  <si>
    <t>Wpływ jakości energii elektrycznej na pracę przemysłowych odbiorników energii elektrycznej</t>
  </si>
  <si>
    <t>Influence of electric energy quality on the operation of industrial electric energy receivers</t>
  </si>
  <si>
    <t xml:space="preserve">Celem pracy jest próba oceny wpływu parametrów jakości energii na niezawodną pracę w zakładzie przemysłowym. W pracy należy dokonać oceny wpływu jakości energii elektrycznej na pracę odbiorników w wybranym przedsiębiorstwie, analizując odbiorniki w zakładzie, w kontekście ich podatności na pogorszone parametry jakościowe oraz w oparciu o pomiary jakości energii elektrycznej. </t>
  </si>
  <si>
    <t>Przedsiębiorstwo jako prosument energii elektrycznej</t>
  </si>
  <si>
    <t>An industrial plant as a prosumer of electricity</t>
  </si>
  <si>
    <t>Celem pracy jest określenie opłacalności instalacji OZE, jako dodatkowego źródła energii w zakładzie przemysłowym. W pracy należy wykonać techniczno-ekonomiczną ocenę instalacji OZE jako dodatkowego źródła energii w wybranym zakładzie przemysłowym, uwzględniając profil zapotrzebowania na energię przedsiębiorstwa, koszty inwestycyjne i późniejsze rozliczenia kosztu zakupu energii.</t>
  </si>
  <si>
    <t>Celem pracy jest przedstawienie i ocena skuteczności dotychczasowych systemów wsparcia energetyki prosumenckiej w Polsce. W pracy należy wskazać zalety i wady dotychczasowych rozwiązań oraz ocenić opłacalność instalacji OZE dla wybranych odbiorców energii elektrycznej, uwzględniając aktualne programy wsparcia i dofinansowania.</t>
  </si>
  <si>
    <t>Stanowisko laboratoryjne do badania rozkładu pola magnetycznego o f=50 Hz wytwarzanego przez tory prądowe o rożnej konfiguracji geometrycznej</t>
  </si>
  <si>
    <t>Test stand for testing magnetic field distribution produced by current wires of various geometrical configurations</t>
  </si>
  <si>
    <t xml:space="preserve">Pomiary natężenia pola  elektrycznego w otoczeniu linii napowietrznych wysokiego napięcia </t>
  </si>
  <si>
    <t>Electric field strength measurements in the vicinity of high voltage overhead lines</t>
  </si>
  <si>
    <t>Obliczeniowa ocena poziomów pól elektromagnetycznych w otoczeniu linii napowietrznych</t>
  </si>
  <si>
    <t>Computational assessment of electromagnetic field levels in the vicinity of overhead lines</t>
  </si>
  <si>
    <t>Celem pracy jest przeprowadzenie obliczeń rozkładów pola elektrycznego i magnetycznego dla linii napowietrznych o różnych napięciach i obciążeniach przewodów. Na ich podstawie należy oszacować odległości od osi tych linii, do których natężenie pola elektrycznego jest większe od 1 kV/m a natężenie pola magnetycznego jest większe od 0,4 A/m</t>
  </si>
  <si>
    <t>Bezpieczeństwo użytkowania ładowarek indukcyjnych</t>
  </si>
  <si>
    <t>Safety of using inductive chargers</t>
  </si>
  <si>
    <t>Celem pracy jest porównanie parametrów ładowarek indukcyjnych oferowanych na polskim rynku, określenie ich przydatności do ładownia różnych urządzeń oraz zbadanie rozkładów pola magnetycznego występującego w otoczeniu różnych ładowarek indukcyjnych.</t>
  </si>
  <si>
    <t xml:space="preserve">Projektowanie oświetlenia ulicznego dla różnych klas oświetleniowych </t>
  </si>
  <si>
    <t>Designing street lighting for various lighting classes</t>
  </si>
  <si>
    <t>Celem pracy jest analiza normy oświetleniowej PN-EN13201:2016 oraz wykonanie projektu oświetlenia ulicznego dla 3 podstawowych klas oświetleniowych z wykorzystaniem różnych opraw i źródeł światła.</t>
  </si>
  <si>
    <t>Stacje ładowania pojazdów elektrycznych jako źródła pola magnetycznego</t>
  </si>
  <si>
    <t>Electric vehicle charging stations as sources of magnetic fields</t>
  </si>
  <si>
    <t>Celem pracy jest dokonanie przeglądu dostępnych na rynku polskim stacji ładowania pojazdów elektrycznych pod kątem ich mocy oraz rodzaju prądu. Celem jest również przeprowadzenie pomiarów natężenia pola magnetycznego występującego w otoczeniu różnych stacji ładowania oraz określenie czy zmierzone parametry nie przekraczają wartości dopuszczalnych określonych w przepisach.</t>
  </si>
  <si>
    <t>Oddziaływanie elektrowni wiatrowych  na środowisko</t>
  </si>
  <si>
    <t>The impact of wind farms on the environment</t>
  </si>
  <si>
    <t>Celem pracy jest analiza wpływu farm wiatrowych na otaczające środowisko oraz inne obiekty elektroenergetyczne. W pracy należy dokonać analizy obowiązujących przepisów dotyczących budowy i odległości wież wiatraków od innych obiektów. Celem jest również przeprowadzenie pomiarów hałasu w otoczeniu funkcjonującej elektrowni wiatrowej</t>
  </si>
  <si>
    <t>Wpływ instalacji fotowoltaicznych na parametry jakości energii elektrycznej w punkcie przyłączenia</t>
  </si>
  <si>
    <t>Influence of photovoltaic installations on the parameters of electricity quality at the connection point</t>
  </si>
  <si>
    <t>Celem pracy jest analiza przepisów regulacyjnych odnoszących się do warunków przyłączania i zasad współpracy mikrogeneratorów z elektroenergetyczną siecią rozdzielczą nn. Celem jest również przeprowadzenia pomiarów jakości energii elektrycznej wytwarzanej z paneli fotowoltaicznych</t>
  </si>
  <si>
    <t>Stanowisko do badania działania przekaźnika różnicowoprądowego RCMA423, RCM420 firmy Bender</t>
  </si>
  <si>
    <t>Stand for testing the functioning of the RCMA423, RCM420 residual current relay by Bender</t>
  </si>
  <si>
    <t xml:space="preserve">Praca polega na przygotowaniu stanowiska, które będzie dostępne dla studentów w laboratorium bezpieczeństwa elektrycznego. Celem głównym jest zaprojektowanie oraz wykonanie stanowiska gdzie studenci będą mogli zapoznać się z funkcjonowaniem przekaźników różnicowoprądowych RCMA423, RCM420 firmy Bender. </t>
  </si>
  <si>
    <t>Budzisz Joanna Dr inż.</t>
  </si>
  <si>
    <t xml:space="preserve">Zabezpieczenia stosowane do detekcji szeregowego  łuku elektrycznego instalacji niskiego napięcia. </t>
  </si>
  <si>
    <t>Protection devices used to detect an electric arc in a low voltage installation.</t>
  </si>
  <si>
    <t xml:space="preserve">Stanowisko do analizy sieci IT. </t>
  </si>
  <si>
    <t>Stand for analysis IT networks.</t>
  </si>
  <si>
    <t>Praca polega na zaprojektowaniu i wykonaniu modelu sieci IT, która posłuży studentom do nauki w laboratorium bezpieczeństwa elektrycznego. Praca zostanie wykonana  we współpracy z firmą Schneider Electric</t>
  </si>
  <si>
    <t>Falowniki solarne z systemem kompensacji mocy biernej.</t>
  </si>
  <si>
    <t>Solar inverters with reactive power compensation system</t>
  </si>
  <si>
    <t xml:space="preserve">Praca polega na przedstawieniu rozwiązań stosowanych do produkcji energii elektrycznej z promieniowania słonecznego oraz kompensacji mocy biernej. Głównym celem pracy jest skupienie się na opisaniu i odpowiednim doborze falownika solarnego, a także elementów ułatwiających kontrolę mocy biernej. </t>
  </si>
  <si>
    <t>Instalacje elektryczne w pojazdach elektrycznych.</t>
  </si>
  <si>
    <t>Electrical installations in electric vehicles</t>
  </si>
  <si>
    <t>Funkcjonowanie zakładów przemysłowych w przemyśle 4.0</t>
  </si>
  <si>
    <t>The functioning of industry in installation 4.0</t>
  </si>
  <si>
    <t>Diagnostyka termowizyjna elementów układu zasilania zakładu przemysłowego</t>
  </si>
  <si>
    <t>Thermovision diagnostics of  elements of the electrical power supply system for industrial plant</t>
  </si>
  <si>
    <t xml:space="preserve">Celem pracy  jest przeprowadzenie badań termowizyjnych elementów układu zasilania zakładu  przemysłowego i na tej podstawie dokonanie  oceny ich stanów technicznych. </t>
  </si>
  <si>
    <t>Dąbrowska-Kauf Grażyna Dr inż.</t>
  </si>
  <si>
    <t>Bezpieczeństwo eksploatacji  instalacji elektrycznych w budynkach mieszkalnych</t>
  </si>
  <si>
    <t xml:space="preserve">Operational safety of electrical installations in residential buildings </t>
  </si>
  <si>
    <t>Celem pracy jest ocena bezpieczeństwa eksploatacji instalacji elektrycznych  w budynkach mieszkalnych , wykonanie badań stanu technicznego  dla konkretnej instalacji elektrycznej i na tej podstawie sformułowanie zaleceń w celu poprawy bezpieczeństwa.</t>
  </si>
  <si>
    <t>Efektywność energetyczna instalacji oświetleniowej wnętrz  z wykorzystaniem LED</t>
  </si>
  <si>
    <t xml:space="preserve"> Energy efficiency of the electric lighting system of interior by using LED</t>
  </si>
  <si>
    <t xml:space="preserve">Celem pracy jest zaprojektowanie instalacji oświetleniowej  z zastosowaniem LED w  wybranym pomieszczeniu obiektu budowlanego oraz  ocena jej efektywności energetycznej.  </t>
  </si>
  <si>
    <t>Modernizacja oświetlenia drogowego z wykorzystaniem LED</t>
  </si>
  <si>
    <t>Modernisation of the  road lighting  by using LED</t>
  </si>
  <si>
    <t xml:space="preserve">Celem pracy jest zaprojektowanie oświetlenia drogowego z wykorzystaniem LED dla przykładowej drogi oświetlanej tradycyjnymi źródłami światła i porównanie efektywności energetycznej tych dwóch rozwiązań. </t>
  </si>
  <si>
    <t>Celem pracy jest zaprojektowanie instalacji fotowoltaicznej w budynku jednorodzinnym dla dwóch różnych systemów zasilania oraz dokonanie oceny ekonomicznej zaproponowanych rozwiązań projektowych.</t>
  </si>
  <si>
    <t>Celem pracy jest opracowanie instrukcji eksploatacji dla  wybranego urządzenia elektroenergetycznego , uwzględniającej zasady eksploatacji i  wymagania  systemu zarządzania jakością obowiązującego w  przedsiębiorstwie energetycznym.</t>
  </si>
  <si>
    <t>Ocena ochrony przeciwporażeniowej  instalacji elektrycznej  w budynku mieszkalnym.</t>
  </si>
  <si>
    <t>Assessment of an electrical shock prevention of electrical wiring in the residential building</t>
  </si>
  <si>
    <t xml:space="preserve">Niezawodność dostaw energii elektrycznej w spółkach dystrybucyjnych </t>
  </si>
  <si>
    <t>Reliability of electricity supply in the distribution companies</t>
  </si>
  <si>
    <t>Celem pracy jest ocena niezawodności dostaw energii elektrycznej w wybranej  spółce  dystrybucyjnej na podstawie analizy wskaźnikowej i analiza występujących trendów na przestrzeni kilku ostatnich lat.</t>
  </si>
  <si>
    <t>Przedsiębiorstwo energetyczne jako uczestnik rynku giełdowego energii elektrycznej.</t>
  </si>
  <si>
    <t>An electric utility as a  participant  of electricity  exchange market .</t>
  </si>
  <si>
    <t>Metody kompensacji mocy biernej w zakładach przemysłowych</t>
  </si>
  <si>
    <t xml:space="preserve"> Reactive power compensation methods in industrial plants</t>
  </si>
  <si>
    <t>Wpływ jakości  energii elektrycznej na eksploatację przemysłowych  urządzeń odbiorczych.</t>
  </si>
  <si>
    <t>Power quality impact on electrical equipment operations</t>
  </si>
  <si>
    <t>Polityka energetyczna Polski w dziedzinie odnawialnych źródeł energii</t>
  </si>
  <si>
    <t>Renewable energy policy in  Poland</t>
  </si>
  <si>
    <t>Systemy  fotowoltaiczne do produkcji energii elektrycznej</t>
  </si>
  <si>
    <t>Photovoltaic systems for power generation</t>
  </si>
  <si>
    <t>Celem pracy jest analiza techniczno-  ekonomiczna systemów  fotowoltaicznych oferowanych na krajowym rynku usług fotowoltaicznych w celu ich klasyfikacji według rosnącej efektywności energetycznej.</t>
  </si>
  <si>
    <t>Szacowanie niepewności w pomiarach natężenia pola elektrycznego i magnetycznego wykonywanych w sąsiedztwie linii napowietrznych wysokiego napięcia</t>
  </si>
  <si>
    <t>Estimation of uncertainty in measurements of electric and magnetic field strength in the vicinity of high voltage overhead lines</t>
  </si>
  <si>
    <t xml:space="preserve">Celem pracy jest sprecyzowanie zasad szacowania niepewności przy charakteryzowaniu wyników pomiarów natężenia pola elektrycznego i magnetycznego wykonywanych w sąsiedztwie linii napowietrznych wysokiego napięcia . W zakres pracy wchodzi zaprezentowanie wyników pomiarów przeprowadzonych pod wybranymi liniami napowietrznymi wraz z ich niepewnością, zgodnie z wymaganiami przepisów dotyczących ochrony przed oddziaływaniem pól elektromagnetycznych </t>
  </si>
  <si>
    <t>Elektrotechnika_mgr_CPE</t>
  </si>
  <si>
    <t>Metody regulacji napięcia w sieciach rozdzielczych nn. z dużym nasyceniem generacją rozproszoną</t>
  </si>
  <si>
    <t>Voltage regulation method in LV distribution feeders with high penetration of dispersed generation</t>
  </si>
  <si>
    <t>The growing number of distributed energy sources connected to the low voltage grid causes changes in the network operation conditions. The thesis discusses the negative phenomena observed in LV networks with a large number of distributed generation (DG) and their impact on the voltage profile in the network. The analyzes focus specifically on PV micro-sources due to their wide use in urban areas. An overview of methods and algorithms for reducing the negative impact of PV sources on network voltages is presented. Based on the analyses, it’ll prove that an adequate  parameter  selection  of  the  P(U)  and  Q(U) characteristics applied to all the PV installations connected to  the  considered MV/LV  substation can  considerably  enhance  voltage conditions and mitigate the unacceptable voltage rise. When aggregate capacity of the DG sources exceeds the transformer  power,  voltage  rise  occur,  which  is disadvantageous  for  the  consumers.  They  can  be  mitigated using the regulation potential of active and reactive  power of the  sources  compliant  with  the  EN 50438  requirements. This thesis aims to study the algorithms to enhance distribution system effectiveness through ideal feeder reconfiguration (islanding) and appropriate DG positioning and sizing in LV distribution network.</t>
  </si>
  <si>
    <t>Lis Robert Dr hab. inż.</t>
  </si>
  <si>
    <t>System badania poprawności pomiarów w stacji elektroenergetycznej dla potrzeb monitorowania.</t>
  </si>
  <si>
    <t>A system of checking correctness of measurement data in a substation for monitoring purposes.</t>
  </si>
  <si>
    <t>Charakterystyka systemów pomiarowych w stacji elektroenergetycznej oraz istniejących procedur badania poprawności pomiarów. Zaprojektowanie systemu praktycznej realizacji takiego badania.</t>
  </si>
  <si>
    <t>Wilkosz Kazimierz Prof. dr hab. inż.</t>
  </si>
  <si>
    <t>Wpływ zainstalowania równoległej baterii kondensatorów na przepustowość linii elektroenergetycznej.</t>
  </si>
  <si>
    <t>Impact of installation of a shunt capacitor bank on capacity of a power line.</t>
  </si>
  <si>
    <t>Obliczeniowe określenie wpływu pojemności równoległej baterii kondensatorów na przepustowość linii elektroenergetycznej. Określenie właściwości rozwiązania zakładającego stosowanie  równoległych baterii kondensatorów.</t>
  </si>
  <si>
    <t>Ocena stanu pracy sieci elektroenergetycznej z wykorzystaniem metody napięć węzłowych.</t>
  </si>
  <si>
    <t>State estimation of a power network with use of the method of nodal voltages.</t>
  </si>
  <si>
    <t>Krytyczny przegląd metod oceny stanu pracy sieci elektroenergetycznej. Dla metody wybranej spośród grupy metod napięć węzłowych opracowanie algorytmu i programu. Dla rozpatrywanej metody dokonanie analizy właściwości obliczeniowych, wrażliwości na brak danych pomiarowych, wrażliwości na błędy obarczające dane pomiarowe.</t>
  </si>
  <si>
    <t>Ustalenie miejsca generacji harmonicznych w sieci elektroenergetycznej.</t>
  </si>
  <si>
    <t>Determination of a location of harmonic generation in a power network.</t>
  </si>
  <si>
    <t>Klasyfikacja koncepcji lokalizacji generacji harmonicznych w sieci elektroenergetycznej. Właściwości różnych metod lokalizacji generacji harmonicznych. Opracowanie algorytmu oraz programu pozwalającego lokalizować generacje harmonicznych z wykorzystaniem tzw. wskaźnika napięciowego oraz wskaźnika prądowego. Analiza miejsc generacji harmonicznych w konkretnej sieci elektroenergetycznej.</t>
  </si>
  <si>
    <t xml:space="preserve">Wykrywanie obciążeń w systemie elektroenergetycznym dominujących ze względu na  systemowe straty mocy czynnej  </t>
  </si>
  <si>
    <t>Identification of loads in a power system from the viewpoint of the system active-power losses</t>
  </si>
  <si>
    <t>Krytyczna analiza sposobów wyznaczania systemowych strat mocy czynnej. Analiza czynników wpływających na straty mocy czynnej. Ilościowa charakterystyka wpływu obciążeń systemu elektroenergetycznego na straty mocy czynnej w tym systemie. Opracowanie sposobu ustalania dominujących obciążeń systemu elektroenergetycznego z punktu widzenia systemowych strat mocy czynnej.</t>
  </si>
  <si>
    <t>Wyznaczanie zbioru wyłączeń krytycznych w systemie elektroenergetycznym</t>
  </si>
  <si>
    <t xml:space="preserve"> Determining a set of contingencies in a power system</t>
  </si>
  <si>
    <t>Review of the methods for contingency screening. Developing a program for a chosen method.  Analysis of features of the considered method.</t>
  </si>
  <si>
    <t>Inteligentne przetwarzanie danych pomiarowych w stacji elektroenergetycznej - kontrola poprawności danych pomiarowych z wykorzystaniem sztucznych sieci neuronowych</t>
  </si>
  <si>
    <t>Intelligent measurement data processing in a substation – checking of correctness of measurement data with the use of artificial neural networks</t>
  </si>
  <si>
    <t xml:space="preserve">Analysis of utilization of artificial neural networks for checking of correctness of measurement data for power-system monitoring. Investigation of features of a selected procedure for checking of correctness of measurement data with the use of artificial neural networks. </t>
  </si>
  <si>
    <t>Weryfikacja modelu topologii systemu
elektroenergetycznego w przypadku niekompletnego zbioru danych pomiarowych</t>
  </si>
  <si>
    <t>Power system topology verification in the case of an incomplete set of measurement data</t>
  </si>
  <si>
    <t>Krytyczny przegląd istniejących metod weryfikacji modelu topologii systemu elektroenergetycznego. Analiza właściwości metody weryfikacji modelu topologii systemu elektroenergetycznego wykorzystującej zredukowane wskaźniki niezbilansowania, która może być wykorzystana, gdy zbiór danych pomiarowych nie jest kompletny. Przeprowadzenie weryfikacji modelu topologii systemu testowego za pomocą analizowanej metody.</t>
  </si>
  <si>
    <t>Weryfikacja danych pomiarowych z
systemu elektroenergetycznego</t>
  </si>
  <si>
    <t>Verification of measurement data from a power system</t>
  </si>
  <si>
    <t>Krytyczny przegląd istniejących metod weryfikacji danych pomiarowych z systemu
elektroenergetycznego. Przeprowadzenie weryfikacji danych pomiarowych z systemu testowego za pomocą wybranej metody. Analiza właściwości wybranej metody.</t>
  </si>
  <si>
    <t>Regulacja napięcia wyjściowego przetwornicy DC-DC typu Boost za pomocą FPGA</t>
  </si>
  <si>
    <t>Output voltage control of a Boost converter by means of an FPGA</t>
  </si>
  <si>
    <t>Cel pracy: Zaprojektowanie przetwornicy DC-DC typu Boost z regulacją napięcia wyjściowego a następnie jej przebadanie na drodze symulacyjnej w środowisku Matlab-Simulink oraz eksperymentalnej w oparciu o wybraną matrycę FPGA firmy Intel.
Zakres pracy: Analiza literatury; zapoznanie się z układem i jego opisem matematycznym; opracowanie modelu symulacyjnego; wykonanie badań symulacyjnych; weryfikacja eksperymentalna układu; porównanie wyników symulacyjnych i eksperymentalnych; redakcja pracy.</t>
  </si>
  <si>
    <t>Nalepa Radosław Dr inż.</t>
  </si>
  <si>
    <t>Implementacja wybranej metody obliczeń szybkiej transformaty Fouriera w układzie FPGA</t>
  </si>
  <si>
    <t>A selected computing implementation of Fast Fourier Transform method on FPGA</t>
  </si>
  <si>
    <t>Cel pracy: Zaprojektowanie algorytmu obliczającego szybką transformatę Fouriera, (ang.: Fast Fourier Transform, FFT) a następnie jego implementacja w matrycy FPGA firmy Intel w oparciu o zestaw uruchomieniowy Terasic DE10-Lite z układem FPGA Altera MAX 10.
Zakres pracy: Analiza literatury; zapoznanie się z metodami obliczania FFT; wybór metody obliczeniowej; przygotowanie danych testowych w postaci zmierzonych prądów fazowych silnika typu PMSM; opracowanie modelu matematycznego obliczeń w środowisku Matlab-Simulink; implementacja obliczeń w matrycy FPGA; porównanie wyników obliczeń FPGA i matematycznych; redakcja pracy.</t>
  </si>
  <si>
    <t>Elektrotechnika_mgr_RES</t>
  </si>
  <si>
    <t>Modelowanie i analiza pracy izolowanego konwertera DC-DC z podwójnym mostkiem H w środowisku Matlab-Simulink.</t>
  </si>
  <si>
    <t>Modeling and analysis of  isolated dual active bridge DC-DC converter in Matlab Simulink.</t>
  </si>
  <si>
    <t>Cel pracy: Opracowanie środowiska komputerowego wspomagania projektowania wymienionej w tytule przetwornicy DC-DC. Realizacja pracy w środowisku Matlab/Simulink.  Zakres pracy: analiza literatury; zapoznanie się z układem i jego opisem matematycznym; przyjęcie założeń modelu symulacyjnego; opracowanie modelu symulacyjnego; wykonanie badań symulacyjnych;  redakcja pracy w uzgodnionym formacie.</t>
  </si>
  <si>
    <t>Automatyka Przemysłowa_mgr_AMU</t>
  </si>
  <si>
    <t>Komputerowo wspomagane projektowanie konwertera DC-DC-typu flyback w środowisku Matlab-Simulink</t>
  </si>
  <si>
    <t>Computer aided design of  of  flyback DC-DC converter in Matlab-Simulink.</t>
  </si>
  <si>
    <t>Cel pracy: Opracowanie środowiska komputerowo wspomaganego projektowania  przetwornicy DC-DC typu flyback w środowisku Matlab-Simulink. 
Zakres pracy: Analiza literatury; zapoznanie się z układem i jego opisem matematycznym; opracowanie modeli obliczeniowych i symulacyjnych; wykonanie badań weryfikujących  zaproponowaną procedurę projektowania; redakcja pracy.</t>
  </si>
  <si>
    <t>Modeling of power losses and temperature of the IGBT switches in Matlab-Simulink.</t>
  </si>
  <si>
    <t>Cel pracy: Przebadanie na drodze symulacyjnej w środowisku Matlab-Simulink strat mocy przełączeniowych i przewodzenia wybranych kluczy półprzewodnikowych typu IGBT z uwzględnieniem ich danych katalogowych. Wyznaczanie temperatury złącza na podstawie impedancji termicznej. 
Zakres pracy: Analiza literatury; zapoznanie się z mechanizmami powstawaniem strat mocy; opracowanie modeli symulacyjnych; wykonanie badań symulacyjnych; redakcja pracy.</t>
  </si>
  <si>
    <t>Komputerowo wspomagane projektowanie  wybranych topologii filtrów pasywnych w układach energoelektronicznych</t>
  </si>
  <si>
    <t>Computer aided design of  selected passive filter topologies in power electronics circuits.</t>
  </si>
  <si>
    <t>Cel pracy: Opracowanie środowiska komputerowego wspomagania projektowania wybranych topologii  filtrów pasywnych dedykowanych układom energoelektronicznym. Praca realizowana w  środowisku Matlab-Simulink. 
Zakres pracy:  Analiza literatury; zapoznanie się ze strukturami i opisem matematycznym wybranych konfiguracji pasywnych filtrów;  opracowanie zoptymalizowanej procedury projektowej; weryfikacja zaproponowanej procedury na podstawie badań symulacyjnych; redakcja pracy. Możliwa weryfikacja eksperymentalna wybranych układów.</t>
  </si>
  <si>
    <t>Zastosowanie zasobników energii w mikrosieciach</t>
  </si>
  <si>
    <t>Usage of energy storage in microgrids</t>
  </si>
  <si>
    <t>Celem pracy jest uwzględnienie zasobników energii w mikro sieciach. Opracowanie modelu mikro sieci. Przeprowadzenie obliczeń. Analiza otrzymanych wyników.</t>
  </si>
  <si>
    <t>Okoń Tomasz Dr inż.</t>
  </si>
  <si>
    <t>Optymalna lokalizacja dodatkowych źródeł mocy biernej w sieci przesyłowej metodą Tabu Search</t>
  </si>
  <si>
    <t>Optimal placement of additonal Var sources in power system by Tabu Search algorithm</t>
  </si>
  <si>
    <t>Ogólna charakterystyka metod Tabu Serach. Opracowanie programu do optymalnej lokalizacji dodatkowych źródeł mocy biernej metodą Tabu Search. Przeprowadzenie obliczeń optymalizacyjnych. Analiza zastosowanej metody.</t>
  </si>
  <si>
    <t>Geomagnetycznie indukowane prądy w sieciach elektroenergetycznych</t>
  </si>
  <si>
    <t>Geomagnetically induced currents in power grids</t>
  </si>
  <si>
    <t>Ogólna charakterystyka problemu. Modelowanie wpływu  geomagnetycznie indukowanych  prądów na system elektroenergetyczny. Przeprowadzenie obliczeń. Analiza otrzymanych wyników.</t>
  </si>
  <si>
    <t>Metody statycznej estymacji stanu systemu elektroenergetycznego</t>
  </si>
  <si>
    <t xml:space="preserve">Static state estimation methods of power system </t>
  </si>
  <si>
    <t xml:space="preserve">Przegląd metod statycznej estymacji stanu systemu elektroenergetycznego. Przeprowadzenie obliczeń przy użyciu opracowanych przez dyplomanta programów. Analiza otrzymanych wyników.    </t>
  </si>
  <si>
    <t>Metody statycznej estymacji stanu systemu elektroenergetycznego z wykorzystaniem pomiarów PMU</t>
  </si>
  <si>
    <t>Static state estimation methods of power system with PMU measurements</t>
  </si>
  <si>
    <t xml:space="preserve">Przegląd metod statycznej estymacji stanu systemu elektroenergetycznego. Przeprowadzenie obliczeń przy użyciu opracowanych przez dyplomanta programów. Analiza otrzymanych wyników.  </t>
  </si>
  <si>
    <t>Modelowanie systemu HVDC do obliczeń rozpływów mocy.</t>
  </si>
  <si>
    <t>Modelling of HVDC systems for power flow calculations</t>
  </si>
  <si>
    <t>Model komunikacji mikroinstalacji OZE z Internetem Rzeczy</t>
  </si>
  <si>
    <t>Communication model between RES installation and Internet of Things</t>
  </si>
  <si>
    <t>Celem pracy jest opracowanie modelu i symulacja komunikacji instalacji  OZE z Internetem Rzeczy (IoT ) w oparciu o środowisko CISCO Packet Tracer. Zakres pracy: zapoznanie się z technologiami stosowanymi w mikroinstalacjach OZE; zapoznanie się ze środowiskiem CISCO Packet Tracer; opracowanie modelu komunikacji  mikroinstalacji z IoT i symulacje z jego wykorzystaniem w środowisku CISCO Packet Tracer; wnioski</t>
  </si>
  <si>
    <t>Łukomski Robert Dr inż.</t>
  </si>
  <si>
    <t>Dobór mocy układu mikro-kogeneracyjnego  zasilającego budynek jednorodzinny</t>
  </si>
  <si>
    <t>Selection of micro-CHP unit capacity supplied single family house</t>
  </si>
  <si>
    <t>Celem pracy jest optymalizacja wyboru mocy układu mikro-kogeneracyjnego w oparciu o profil zapotrzebowania na energię w wybranym domu jednorodzinnym. Zakres pracy: opracowanie przeglądu technologii mikro-kogeneracyjnych; określenie profilu zapotrzebowania przykładowego budynku jednorodzinnego na energię elektryczną i ciepło; zapoznanie się ze sposobami optymalizacji doboru mocy układów mikro-kogeneracyjnych; przeprowadzenie doboru mocy układu kogeneracyjnego w oparciu o wybraną metodę dla przyjętego profilu zapotrzebowania; analiza uzyskanych wyników; wnioski</t>
  </si>
  <si>
    <t xml:space="preserve">Impact analysis of power system constraints on optimal power flow </t>
  </si>
  <si>
    <t xml:space="preserve">Celem pracy jest przeprowadzenie analizy wpływy ograniczeń systemowych na rezultaty optymalnego rozpływu mocy. Zakres pracy: zapoznanie się z pojęciem optymalnego rozpływu mocy i jego modelem matematycznym; zapoznanie się ze środowiskiem PowerWorld Simulator w zakresie realizacji obliczeń rozpływów mocy i ich optymalizacji; opracowanie modelu przykładowego systemu do obliczeń optymalizacyjnych; przeprowadzenie symulacji wpływu ograniczeń systemowych (skład dostępnych jednostek wytwórczych, ograniczenia przepływów mocy w gałęziach) na optymalny rozpływ mocy; analiza uzyskanych wyników; wnioski </t>
  </si>
  <si>
    <t>Wpływ odnawialnych źródeł energii na efektywność energetyczną i koszty energii w budynkach jednorodzinnych</t>
  </si>
  <si>
    <t>Impact of RES on energy efficiency and energy cost in single-family houses</t>
  </si>
  <si>
    <t>Celem pracy jest przeprowadzenie analizy wpływu stosowania technologii odnawialnych źródeł energii na efektywności energetyczną i opłacalność ich stosowania w budynkach jednorodzinnych. Zakres pracy: charakterystyka technologii OZE do wytwarzania energii elektrycznej i ciepła stosowanych w budownictwie jednorodzinnym; opracowanie propozycji sposobów zaopatrzenia wybranego domu jednorodzinnego w energię w oparciu o OZE; wariantowa analiza efektywności energetycznej i analiza ekonomiczna opłacalności zastosowanych proponowanych sposobów w celu wyboru najefektywniejszego rozwiązania; analiza wyników</t>
  </si>
  <si>
    <t xml:space="preserve">Symulacja hybrydowego układu wytwórczego wykorzystującego odnawialne źródła energii </t>
  </si>
  <si>
    <t>Simulation hybrid generation system based on RES</t>
  </si>
  <si>
    <t>Celem pracy jest przygotowanie modelu i przeprowadzenie symulacji pracy hybrydowego układu wytwarzania energii elektrycznej wykorzystującego odnawialne źródła energii. Zakres pracy: zapoznanie się z technologiami wytwarzania energii wykorzystującymi OZE; zapoznanie się ze środowiskiem symulacyjnym iHOGA (wersja edukacyjna); opracowanie modelu prostego hybrydowego układu wytwórczego bazującego na OZE; przeprowadzenie symulacji dla wybranych układów i stanów pracy układu w zakresie jego zdolności do generacji mocy i energii; analiza uzyskanych wyników; wnioski</t>
  </si>
  <si>
    <t>Automatyka i Robotyka_inż._ASE</t>
  </si>
  <si>
    <t>Dobór parametrów stabilizatora systemowego</t>
  </si>
  <si>
    <t xml:space="preserve">Power System Stabilizer parameter selection </t>
  </si>
  <si>
    <t xml:space="preserve">Celem pracy jest przeprowadzenie doboru parametrów układu stabilizatora systemowego (PSS) i ich weryfikacja za pomocą symulacji komputerowej. Zakres pracy: zapoznanie się problematyką stabilności lokalnej sytemu elektroenergetycznego; zapoznanie się z działaniem stabilizatora systemowego, jego modelem transmitancyjnym oraz wybranymi metodami doboru parametrów (stałe czasowe, współczynnik wzmocnienia); opracowanie modelu komputerowego układu generator-sieć sztywna z układem PSS i dobór jego parametrów; badania symulacyjne wpływu stabilizatora na zachowanie się układu; analiza uzyskanych wyników; wnioski </t>
  </si>
  <si>
    <t>Optymalizacja parametrów regulatorów w układzie regulacji mocy i częstotliwości w wykorzystaniem algorytmu genetycznego</t>
  </si>
  <si>
    <t>Parameter tuning of power-frequency regulator with use of genetic algorithm</t>
  </si>
  <si>
    <t xml:space="preserve">Celem pracy jest przeprowadzenie optymalizacji parametrów układu regulacji mocy i częstotliwości z użyciem algorytmów genetycznych poprzez minimalizację wskaźników jakości regulacji. Zakres pracy: zapoznanie się z budową, zasadą działania i modelowaniem układu regulacji mocy i częstotliwości w systemie elektroenergetycznym; zapoznanie się z podstawami działania algorytmów genetycznych oraz ich implementacją w Matlab Optimization Toolbox; opracowanie modelu dynamicznego układu regulacji mocy i częstotliwości w środowisku Matlab Simulink; implementacja algorytmu genetycznego do optymalizacji parametrów regulatora mocy i częstotliwości; przeprowadzenie  obliczeń optymalizacyjnych; zbadanie wpływu parametrów algorytmu genetycznego na jakość uzyskanego rozwiązania; analiza i dyskusja uzyskanych wyników; wnioski </t>
  </si>
  <si>
    <t>Badanie wpływu rosnącego udziału źródeł fotowoltaicznych na warunki pracy elektroenergetycznej sieci dystrybucyjnej</t>
  </si>
  <si>
    <t>Impact of high PV penetration on conditions of distribution system operation</t>
  </si>
  <si>
    <t>Celem pracy jest przeprowadzenie analizy wpływu rosnącego udziału generacji fotowoltaicznej na warunki pracy sieci dystrybucyjnej. Zakres pracy: zapoznanie się z budową i działaniem układów generacji fotowoltaicznej (PV) współpracujących z siecią elektroenergetyczną; charakterystyka wpływu zmienności czasowej generacji PV  na stopień pokrycia zapotrzebowania na moc i energię; zapoznanie się ze środowiskiem do modelowania i symulacji sieci dystrybucyjnych z przyłączoną generacją rozproszoną; wykonanie obliczeń rozpływów mocy dla wybranych warunków pracy sieci z uwzględnieniem czasowej zmienności generacji PV; analiza uzyskanych wyników pod kątem wpływu generacji PV na warunki pracy sieci; wnioski</t>
  </si>
  <si>
    <t>Funkcjonowanie rynku mocy w warunkach krajowych</t>
  </si>
  <si>
    <t xml:space="preserve">Functioning of capacity market in Poland </t>
  </si>
  <si>
    <t>Celem pracy jest przeprowadzenie analizy wpływu aktualnych wyników aukcji na rynku mocy na rozwój konwencjonalnych i niekonwencjonalnych technologii wytwórczych w krajowym systemie elektroenergetycznym.  Zakres pracy:  definicja, cele i modele rynku mocy; podstawy prawne funkcjonowania rynku mocy w Polsce; przegląd organizacji rynków mocy w innych krajach; pozyskanie danych na temat wyników aukcji na rynku mocy; analizy danych pod kątem wpływu wsparcia uzyskanego w ramach rynku mocy na rozwój konwencjonalnych i niekonwencjonalnych jednostek wytwórczych; wnioski</t>
  </si>
  <si>
    <t xml:space="preserve">Ocena użytkowania samochodu elektrycznego według kryteriów ekonomicznych i środowiskowych </t>
  </si>
  <si>
    <t>Economic and environmental assessment of EV maintenance</t>
  </si>
  <si>
    <t xml:space="preserve">Celem pracy jest przeprowadzenie analizy efektywności ekonomicznej i środowiskowej użytkowania samochodu elektrycznego w ramach bieżących uwarunkowań prawno-gospodarczych. Zakres pracy: zapoznanie się z budową i działaniem podstawowych podzespołów samochodu elektrycznego; charakterystyka rynku pojazdów elektrycznych w Polsce i innych krajach; krajowe uwarunkowania prawne wspierania elektromobilności; opracowanie modelu i przeprowadzenie analizy efektywności ekonomicznej i środowiskowej użytkowania pojazdu elektrycznego; analiza uzyskanych wyników pod kątem opłacalności eksploatacji pojazdów elektrycznych w warunkach krajowych; wnioski </t>
  </si>
  <si>
    <t xml:space="preserve">Optymalizacja lokalizacji źródeł rozproszonych w dystrybucyjnym systemie elektroenergetycznym </t>
  </si>
  <si>
    <t>Optimal placement of distributed generation in power system</t>
  </si>
  <si>
    <t>Celem pracy jest przeprowadzanie optymalizacji miejsc przyłączenia jednostek generacji rozproszonej do sieci elektroenergetycznej w uwzględnieniem kryteriów technicznych. Zakres pracy: charakterystyka technologii rozproszonych źródeł energii elektrycznej; zapoznanie się z zasadami współpracy źródeł rozproszonych z siecią elektroenergetyczną w świetle obwiązujących przepisów i standardów; sformułowanie zadania optymalizacyjnego lokalizacji źródeł rozproszonych (cel optymalizacji i ograniczenia); opracowanie modelu wybranego systemu dystrybucyjnego do obliczeń optymalizacyjnych oraz wybór metody rozwiązania zadania; przeprowadzenie obliczeń optymalizacyjnych; analiza uzyskanych wyników; wnioski</t>
  </si>
  <si>
    <t>Ocena ryzyka zagrożenia utratą stabilności napięciowej w przesyłowym systemie elektroenergetycznym</t>
  </si>
  <si>
    <t>Assessment of voltage stability loss risk in transmission power system</t>
  </si>
  <si>
    <t>Celem pracy jest sprawdzenie przydatności wskaźników do oceny ryzyka utraty stabilności napięciowej do wykrywania zagrożenia utratą stabilności. Zakres pracy: zapoznanie się z problematyką stabilności napięciowej w przesyłowych systemach elektroenergetycznych; zapoznanie się ze środowiskiem PowerWorld Simulator w zakresie wyznaczania rozpływów mocy; zapoznanie się ze wskaźnikami oceny ryzyka utraty stabilności napięciowej bazującymi na wynikach rozpływów mocy; opracowanie modelu przykładowego systemu elektroenergetycznego; przeprowadzenie analizy ryzyka utraty stabilności napięciowej za pomocą wybranych wskaźników; analiza porównawcza; wnioski</t>
  </si>
  <si>
    <t xml:space="preserve">Identyfikacja modeli układów regulacji napięcia generatora synchronicznego współpracującego z systemem elektroenergetycznym </t>
  </si>
  <si>
    <t xml:space="preserve">Model identification of AVR for synchronous generator connected to the power system </t>
  </si>
  <si>
    <t>Celem pracy jest opracowanie środowiska do identyfikacji modeli dynamicznych układu automatycznej regulacji napięcia (AVR) generatora synchronicznego współpracującego z systemem elektroenergetycznym. Zakres pracy: zapoznanie się z budową, zasadą działania i modelowaniem układów automatycznej regulacji napięcia generatora synchronicznego; zapoznanie się z metodami identyfikacji parametrycznej i nieparametrycznej modeli obiektów dynamicznych; przeprowadzenie symulacji eksperymentów identyfikacyjnych; identyfikacja wybranych rodzajów modeli; weryfikacja wyników identyfikacji wraz z analizą uzyskanych rezultatów; wnioski</t>
  </si>
  <si>
    <t xml:space="preserve">Modelowanie i prognozowanie obciążeń elektrycznych w oparciu o rekurencyjne sztuczne sieci neuronowe </t>
  </si>
  <si>
    <t>Electric load modelling and forecasting with use of recurrent artificial neural networks</t>
  </si>
  <si>
    <t>Celem pracy jest przeprowadzenie wyboru  struktury, procesu uczenia i oceny właściwości rekurencyjnych sieci neuronowych dla celów prognozowaniu obciążeń elektrycznych. Zakres pracy: charakterystyka ciągów czasowych obciążeń elektrycznych w sieciach przesyłowych i dystrybucyjnych; zapoznanie się z zasadą działania, sposobami doboru struktury i uczenia rekurencyjnych sieci neuronowych;  wybór struktury, uczenie sztucznych sieci neuronowych w oparciu zbiory uczących opracowane z wykorzystaniem danych pomiarowych obciążeń elektrycznych; weryfikacja poprawności działania sieci neuronowych i ocena ich własności prognostycznych; wnioski</t>
  </si>
  <si>
    <t xml:space="preserve">Modelowanie i prognozowanie obciążeń elektrycznych w oparciu o modele ciągów czasowych </t>
  </si>
  <si>
    <t>Electric load modeling and forecasting with use of time series models</t>
  </si>
  <si>
    <t>Celem pracy jest przeprowadzenie wyboru  struktury, identyfikacji parametrów i weryfikacji modeli ciągów czasowych obciążeń elektrycznych wraz z oceną ich przydatności w prognozowaniu obciążeń. Zakres pracy: charakterystyka ciągów czasowych obciążeń elektrycznych w sieciach przesyłowych i dystrybucyjnych; zapoznanie się z metodami modelowania ciągów czasowych obciążeń elektrycznych; wybór rodzajów modeli ciągów czasowych i ich identyfikacja z oparciu o przykładowe zbiory danych  pomiarowych obciążeń; weryfikacja poprawności modeli i ich własności prognostycznych; wnioski</t>
  </si>
  <si>
    <t>Prognozowanie i raportowanie produkcji energii elektrycznej z OZE na potrzeby OSD</t>
  </si>
  <si>
    <t>Forecasting and reporting of electricity production from RES for the needs of the DNO.</t>
  </si>
  <si>
    <t xml:space="preserve">Celem pracy jest stworzenie programu komputerowego prognozującego i raportującego produkcję energii elektrycznej z OZE na potrzeby OSD. </t>
  </si>
  <si>
    <t>Kott Marek Dr inż.</t>
  </si>
  <si>
    <t>Koncepcja budynku zero energetycznego z uwzględnieniem warunków klimatycznych</t>
  </si>
  <si>
    <t>The concept of zero-energy building with particular reference to climatic conditions</t>
  </si>
  <si>
    <t>Celem pracy jest opracowanie koncepcji jednorodzinnego budynku zero energetycznego  z uwzględnieniem warunków klimatycznych. Oszacowanie wpływu użytkowania pojazdu elektrycznego na bilans energetyczny tego budynku.  Zakres pracy:  przyjęcie wstępnych założeń projektowych i dobór elementów wyposażenia budynku; opracowanie bilansu energetycznego; wstępna analiza efektywności ekonomicznej; wnioski.</t>
  </si>
  <si>
    <t>W pracy należy dokonać przeglądu norm oraz systemów oświetlenia stosowanych do oświetlania parkingów oraz zasad ich projektowania. Należy wykonać przykładowy projekt oświetlenia parkingu wielopoziomowego.</t>
  </si>
  <si>
    <t>Konieczny Janusz Dr inż.</t>
  </si>
  <si>
    <t>Zasilanie wind w budynkach wysokościowych</t>
  </si>
  <si>
    <t>Electric power supply for elevators in high-rise buildings</t>
  </si>
  <si>
    <t>W pracy należy dokonać przeglądu przepisów i norm dotyczących instalacji niskiego napięcia zasilających windy w budynkach wysokościowych. Należy również wykonać projekt instalacji zasilającej zespół wind w przykładowym budynku.</t>
  </si>
  <si>
    <t>Celem pracy jest analiza możliwości realizacji w pełni autonomicznych instalacji elektrycznych. Należy wytypować obiekty budowlane spełniające założenia pracy autonomicznej oraz możliwe do wykorzystania źródła energii. Dla wybranego obiektu należy wykonać projekt tego typu zasilania.</t>
  </si>
  <si>
    <t>Analiza rozwiązań stosowanych w stacjach ładowania pojazdów elektrycznych</t>
  </si>
  <si>
    <t>Analysis of solutions used in electric vehicle charging stations</t>
  </si>
  <si>
    <t xml:space="preserve">Celem pracy jest porównanie systemów ładowania pojazdów elektrycznych. Zakres pracy obejmuje przede wszystkim analizę zastosowanych rozwiązań technicznych, a także porównanie czasu ładowania typowych pojazdów i poziomu mocy zapotrzebowanej stacji ładowania. Należy również ocenić rozpowszechnienie określonych rozwiązań w Polsce i na świecie oraz wykonać ideowy projekt zasilania przykładowego obiektu. </t>
  </si>
  <si>
    <t>W pracy należy określić strukturę zapotrzebowania energii dla domu letniskowego, z uwzględnieniem specyfiki i sezonowości jego użytkowania. Należy ocenić możliwość zasilania takiego obiektu wyłącznie z autonomicznych źródeł energii i wykonać koncepcyjny projekt układu zasilania.</t>
  </si>
  <si>
    <t>Rozmieszczanie i sposoby zasilania oświetlenia ewakuacyjnego w budynkach wysokościowych</t>
  </si>
  <si>
    <t>Arrangement and ways of supplying of emergency lighting in high-rise buildings</t>
  </si>
  <si>
    <t>W pracy należy dokonać przeglądu norm i przepisów dotyczących projektowania oświetlenia bezpieczeństwa i ewakuacyjnego w budynkach wysokościowych. Należy wykonać przykładowy  projekt instalacji zasilającej takie oświetlenie w wybranym obiekcie.</t>
  </si>
  <si>
    <t>Analiza sposobów detekcji łuku elektrycznego szeregowego i równoległego w instalacjach niskiego napięcia</t>
  </si>
  <si>
    <t>Analysis of methods of detecting an electric arc in series and in parallel in low voltage installations</t>
  </si>
  <si>
    <t>Celem pracy jest analiza zagrożeń powodowanych zjawiskami łukowymi w instalacjach niskiego napięcia. Należy przeanalizować spotykane rodzaje iskrzenia, ich przyczyny, możliwe skutki oraz  sposoby wykrywania. W pracy należy również dokonać przeglądu dostępnych detektorów iskrzenia oraz porównać ich sposób działania, obszar zastosowań i skuteczność.</t>
  </si>
  <si>
    <t>Analiza problemów eksploatacyjnych w liniach elektroenergetycznych niskiego napięcia</t>
  </si>
  <si>
    <t>Analysis of operational problems in low voltage power lines</t>
  </si>
  <si>
    <t>Celem pracy jest przegląd i analiza danych statystycznych dot. awaryjności linii, przerw w zasilaniu odbiorców, obciążalności itp. Szczególną uwagę należy zwrócić na problemy z wyłączaniem zwarć w długich liniach na terenach wiejskich. W problematycznych przypadkach należy wskazać możliwe rozwiązania problemu, ze zwróceniem uwagi na ich szacunkowy koszt i łatwość zastosowania.</t>
  </si>
  <si>
    <t xml:space="preserve">Analiza warunków bezpiecznej eksploatacji stacji ładowania pojazdów elektrycznych </t>
  </si>
  <si>
    <t>Analysis of safe operation conditions for electric vehicle charging stations</t>
  </si>
  <si>
    <t>Instalacje uziemiające obiektów elektroenergetycznych w warunkach skrajnie niekorzystnych</t>
  </si>
  <si>
    <t>Earthing installations of power facilities in extremely adverse conditions</t>
  </si>
  <si>
    <t>Analiza sposobów zasilania w miejscach zagrożonych częstymi przerwami w dostawie energii elektrycznej</t>
  </si>
  <si>
    <t>Analysis of power supply methods in areas with potentially frequent interruptions of electricity supply</t>
  </si>
  <si>
    <t>Celem pracy jest analiza problemów związanych z długotrwałymi lub częstymi przerwami w zasilaniu. Należy przedstawić sposoby awaryjnego podtrzymania zasilania, sposoby doboru elementów sytemu zasilania awaryjnego oraz ewentualny wpływ zmiany układu zasilania na ochronę przeciwporażeniową. Praktyczną ilustrację przedstawionych wytycznych powinien stanowić projekt koncepcyjny dla przykładowego obiektu.</t>
  </si>
  <si>
    <t>Celem pracy jest opracowanie projektu modernizacji instalacji oświetleniowej w zadanym obiekcie przemysłowym. Modernizacja systemu oświetlenia powinna polegać na zastosowaniu różnych rozwiązań optymalizujących zużycie energii (np. energooszczędne źródła światła, systemy sterowania). W zakresie pracy należy uwzględnić zarówno zaplanowanie oświetlenia w jednym z programów komputerowych (np. DIALux, Relux) jak i projekt instalacji oświetleniowej.</t>
  </si>
  <si>
    <t>Bielówka Małgorzata Dr inż.</t>
  </si>
  <si>
    <t>Integracja systemu alarmowego z systemowymi rozwiązaniami automatyki budynkowej</t>
  </si>
  <si>
    <t>Integration of the alarm system with building automation system solutions</t>
  </si>
  <si>
    <t>Celem pracy jest wykonanie projektu zintegrowanego systemu sterowania w przykładowym obiekcie komunalnym. W zakresie pracy należy uwzględnić ogólną analizę możliwości współpracy systemów alarmowych z wybranymi systemami automatyki budynkowej, a następnie zaplanować rozbudowany system automatycznego sterowania w zadanym obiekcie, który byłby zintegrowany z systemem alarmowym.</t>
  </si>
  <si>
    <t>Stanowisko laboratoryjne instalacji inteligentnej systemu LCN w obiekcie mieszkalnym</t>
  </si>
  <si>
    <t>Laboratory stand for intelligent LCN system installation in a residential facility</t>
  </si>
  <si>
    <t>Celem pracy jest opracowanie koncepcji modernizacji istniejącego stanowiska laboratoryjnego instalacji inteligentnej w systemie LCN. Zakres pracy obejmuje wykonanie dokumentacji technicznej istniejącego stanowiska oraz opracowanie instrukcji do ćwiczeń, które miałyby być na nim realizowane. Następnie należy opracować koncepcję modernizacji stanowiska polegającą na jego rozbudowie o kolejne elementy systemu i ewentualnej przebudowie.</t>
  </si>
  <si>
    <t>Stanowisko laboratoryjne instalacji systemu KNX w wielokondygnacyjnym budynku biurowym</t>
  </si>
  <si>
    <t>Laboratory stand for the KNX system installation in a multi-storey office building</t>
  </si>
  <si>
    <t>Celem pracy jest opracowanie koncepcji modernizacji istniejącego stanowiska laboratoryjnego instalacji inteligentnej w systemie KNX. W zakresie pracy należy uwzględnić wykonanie dokumentacji technicznej istniejącego stanowiska oraz opracowanie instrukcji do ćwiczeń, które miałyby być na nim realizowane. Następnie należy opracować koncepcję modernizacji stanowiska polegającą na jego rozbudowie o kolejne elementy systemu i ewentualnej przebudowie.</t>
  </si>
  <si>
    <t>Układy zasilania obiektów użyteczności publicznej o różnym stopniu niezawodności</t>
  </si>
  <si>
    <t>Power supply systems for public utility buildings with varying degrees of reliability</t>
  </si>
  <si>
    <t>Celem pracy jest przeprowadzenie analizy dotyczącej układów zasilania obiektów użyteczności publicznej o różnym stopniu niezawodności. W zakresie pracy należy uwzględnić między innymi analizę obowiązujących wytycznych zawartych w odpowiednich normach i przepisach, a także analizę stosowanych układów zasilania o różnym stopniu niezawodności w zależności od typu i wymagań zasilanego obiektu. Dodatkowo należy zaproponować rozwiązanie tego typu układu zasilania dla zadanego przykładu.</t>
  </si>
  <si>
    <t>Systemy zarządzania oświetleniem awaryjnym</t>
  </si>
  <si>
    <t xml:space="preserve">Emergency lighting management systems </t>
  </si>
  <si>
    <t>Celem pracy jest analiza zagadnień dotyczących systemów zarządzania, nadzoru i monitoringu oświetlenia awaryjnego. W zakresie pracy należy uwzględnić między innymi przeprowadzenie ogólnej analizy wytycznych planowania tego typu instalacji, charakterystyki rozwiązań technicznych stosowanych w zakresie oświetlenia awaryjnego (np. oświetlenie statyczne, dynamiczne, adaptacyjne) oraz szczegółowej analizy systemów zarządzania i nadzoru dedykowanych dla tego typu instalacji oferowanych przez różnych producentów. Uzupełnienie pracy powinna stanowić weryfikacja projektowa przedstawionych w pracy zagadnień na zadanym przykładzie. Do zaplanowania oświetlenia należy wykorzystać jeden z programów komputerowych wspomagających projektowanie oświetlenia.</t>
  </si>
  <si>
    <t>Zaawansowane sterowanie oświetleniem z wykorzystaniem systemów automatyki budynkowej</t>
  </si>
  <si>
    <t>Advanced lighting control using building automation systems</t>
  </si>
  <si>
    <t>Celem pracy jest przeprowadzenie analizy sposobów sterowania oświetleniem realizowanych z wykorzystaniem elementów systemów automatyki budynkowej. W zakresie pracy należy uwzględnić między innymi ogólną charakterystykę podstawowych i zaawansowanych funkcji sterowania oświetleniem realizowanych w systemach automatyki budynkowej oraz szczegółową analizę najczęściej stosowanych sposobów sterowania oświetleniem (np. DALI, 0-10V/1-10V, PWM). Należy przedstawić również przykładowe rozwiązania techniczne oferowane w tym zakresie przez wybranych producentów systemów automatyki budynkowej. Uzupełnienie pracy powinna stanowić weryfikacja projektowa przedstawionych w pracy zagadnień na zadanym przykładzie.</t>
  </si>
  <si>
    <t>Rejestrator natężenia światła słonecznego</t>
  </si>
  <si>
    <t>Solar light intensity recorder</t>
  </si>
  <si>
    <t xml:space="preserve">Celem pracy jest zapoznanie się z problematyką instalacji fotowoltaicznych oraz wykonanie fizycznego lub wirtualnego modelu rejestratora natężenia światła słonecznego, w celu analizy zasadności wykorzystania instalacji fotowoltaicznej. </t>
  </si>
  <si>
    <t>Staszewski Janusz Dr inż.</t>
  </si>
  <si>
    <t>Sterowanie układem chłodzenia transformatorów z wykorzystaniem sterownika PLC</t>
  </si>
  <si>
    <t xml:space="preserve">Control the transformer cooling system with the use of PLC </t>
  </si>
  <si>
    <t>Sterowanie systemem CAES (Compressed Air Energy Storage) z wykorzystaniem sterownika PLC</t>
  </si>
  <si>
    <t>Control of the CAES (Compressed Air Energy Storage) system with the use of a PLC</t>
  </si>
  <si>
    <t>Automatyka i Robotyka_inż._AMU</t>
  </si>
  <si>
    <t>Automatyzacja ekologicznej hodowli drobiu z wykorzystaniem   sterownika PLC</t>
  </si>
  <si>
    <t>Automation of organic poultry farming with the use of a PLC</t>
  </si>
  <si>
    <t xml:space="preserve">Celem pracy jest zapoznanie się z problematyką ekologicznej hodowli drobiu oraz wykonanie wirtualnego modelu sterowania kurnikiem. Zaproponować jakie parametry /czynności może nadzorować sterownik PLC  i jakie układy wejścia/wyjścia są mu do tego potrzebne. </t>
  </si>
  <si>
    <t>Pomiar częstotliwości w systemie elektroenergetycznym z wykorzystaniem sterownika PLC</t>
  </si>
  <si>
    <t>Measurement of frequency in the power system with the use of a PLC</t>
  </si>
  <si>
    <t>Model komory mgłowej</t>
  </si>
  <si>
    <t xml:space="preserve">A model of the fog chamber </t>
  </si>
  <si>
    <t xml:space="preserve">Celem pracy jest zapoznanie się z problematyką promieniowania radioaktywnego oraz wykonanie rzeczywistego modelu komory mgłowej (dyfuzyjnej) do obserwacji cząstek elementarnych. </t>
  </si>
  <si>
    <t>Niekonwencjonalne przekładniki w układach elektroenergetycznej automatyki zabezpieczeniowej</t>
  </si>
  <si>
    <t>Application of Non-conventional instrument transformers in protective relaying</t>
  </si>
  <si>
    <t>Celem pracy jest przygotowanie w środowisku Matlab/Simulink modeli symulacyjnych wybranych niekonwencjonalnych przekładników prądowych oraz napięciowych. W pierwszym etapie pracy student powinien dokonać przeglądu wszystkich rodzajów niekonwencjonalnych przekładników wykorzystywanych w układach elektroenergetycznej automatyce zabezpieczeniowej. W etapie drugim, student powinien przygotować, w środowisku Matlab/Simulink symulacyjny model systemu elektroenergetycznego zawierający, zarówno konwencjonalne przekładniki prądowe oraz napięciowe, jak i wybrane niekonwencjonalne przekładniki prądowe oraz napięciowe. Następnie, w tak przygotowanym modelu, powinien dokonać analizy porównawczej efektywności działania przekładników w różnych warunkach zakłóceniowych.</t>
  </si>
  <si>
    <t>Bejmert Daniel Dr inż.</t>
  </si>
  <si>
    <t>Zwarcia łukowe w sieciach średniego napięcia</t>
  </si>
  <si>
    <t>Arc faults in MV grids</t>
  </si>
  <si>
    <t>Celem pracy jest przygotowanie modelu cyfrowego do symulacji zwarci łukowych w sieciach ŚN. W pierwszym etapie pracy student powinien dokonać przeglądu literaturowego pod kątem: analizy ilościowej oraz jakościowej zwarć w sieciach ŚN (z uwzględnieniem rodzaju zastosowanego sposobu uziemienia punktu neutralnego sieci) oraz metod modelowania zwarć łukowych. W etapie drugim, student powinien – wykorzystując program MATLAB/Simulink – przygotować model fragmentu sieci ŚN wraz z modelem doziemnych zwarć łukowych. Następnie, w tak przygotowanym modelu, powinien dokonać analizy działania wykonanego modelu zwarć łukowych.</t>
  </si>
  <si>
    <t>Zabezpieczenia szyn zbiorczych</t>
  </si>
  <si>
    <t>Busbar protections</t>
  </si>
  <si>
    <t>Celem pracy jest opracowanie w programie MATLAB/Simulink modelu zabezpieczenia szyn zbiorczych. W pierwszym etapie pracy student powinien dokonać przeglądu metod/kryteriów wykorzystywanych do zabezpieczania szyn zbiorczych w stacjach elektroenergetycznych wysokiego napięcia. W etapie drugim, student powinien przygotować (w środowisku MATLAB/Simulink) model fragmentu systemu elektroenergetycznego zawierający wybrany system szyn zbiorczych. Następnie, powinien zaimplementować różne, wybrane zabezpieczenia szyn zbiorczych (wykorzystujące różne wielkości kryterialne). Efektem końcowym pracy będzie analiza porównawcza efektywności działania zaimplementowanych zabezpieczeń, ze szczególnym uwzględnieniem selektywności oraz szybkości działania.</t>
  </si>
  <si>
    <t>Minimalizacja udarowych prądów magnesowania transformatora elektroenergetycznego</t>
  </si>
  <si>
    <t>Mitigation of power transformer magnetizing inrush currents</t>
  </si>
  <si>
    <t>Celem pracy jest testowanie różnych metod wykorzystywanych do łagodzenia udarowego magnesowania transformatora podczas jego załączenia. W pierwszym etapie pracy student powinien dokonać przeglądu oraz krytycznej oceny różnych metod minimalizacji udarowych prądów magnesowania. W etapie drugim, student powinien – wykorzystując program ATP/EMTP (lub MATLAB) – przygotować model fragmentu systemu elektroenergetycznego zawierający transformator. Następnie, w tak przygotowanym modelu, powinien dokonać analizy skuteczności działania wybranych metod minimalizacji udarowych prądów magnesowania.</t>
  </si>
  <si>
    <t>Analiza pracy zabezpieczeń elektroenergetycznych w układach zasilanych przez odnawialne źródła energii</t>
  </si>
  <si>
    <t>Operation analysis of protective relays in renewable energy sources environment</t>
  </si>
  <si>
    <t>Celem pracy jest analiza pracy wybranych zabezpieczeń elektroenergetycznych w obecności odnawialnych źródeł energii dużej mocy. W pierwszym etapie pracy Student powinien dokonać przeglądu literatury traktującej o rozważanej tematyce. W etapie drugim, student powinien – wykorzystując program MATLAB – przygotować model fragmentu systemu elektroenergetycznego zawierający dowolne odnawialne źródło energii. Wykorzystując przygotowany model, Student powinien przeprowadzić dyskusję wpływu odnawialnych źródeł energii na efektywność działania różnych zabezpieczeń elektroenergetycznych.</t>
  </si>
  <si>
    <t>Modernizacja stanowiska laboratoryjnego do modelowania procesu technologicznego z wykorzystaniem sterownika programowalnego.</t>
  </si>
  <si>
    <t>Modernization of the laboratory stand for modeling the technological process using PLCs.</t>
  </si>
  <si>
    <t xml:space="preserve">Celem pracy jest przeprowadzenie modernizacji stanowiska laboratoryjnego w Laboratorium Podstaw Automatyki przeznaczonego do modelowania procesu technologicznego z wykorzystaniem sterownika programowalnego. Zakres pracy obejmuje opracowanie koncepcji modernizacji stanowiska z wykorzystaniem:  mikroprocesora Atmel ATmega,  wyświetlaczy LCD, komunikacji sieciowej z komputerem oraz programu do wizualizacji procesu technologicznego (Java, NET, C++). Wymagana jest wiedza z zakresu programowania mikroprocesorów, protokołów komunikacji oraz zdolności manualne pozwalające na zaprojektowanie i wykonanie układu elektronicznego. Należy opracować projekt techniczny przebudowy stanowiska wraz z dokumentacjami, odrębną dla studenta i prowadzącego. </t>
  </si>
  <si>
    <t>Czechowski Robert Dr inż.</t>
  </si>
  <si>
    <t>Zabezpieczenie odległościowe linii przesyłowej z filtracją o zmiennym oknie pomiarowym</t>
  </si>
  <si>
    <t>Distance protection for transmission lines with variable window length filtering</t>
  </si>
  <si>
    <t xml:space="preserve">Analiza zwarć w linii przesyłowej oraz algorytmów pomiarowych i decyzyjnych zabezpieczenia odległościowego. Odwzorowanie algorytmów pomiarowych o stałym i zmiennym oknie pomiarowym w programie Matlab. </t>
  </si>
  <si>
    <t>Iżykowski Jan Prof. dr hab. inż.</t>
  </si>
  <si>
    <t>Kompensowanie błędów synchronizacji dla lokalizacji zwarć z użyciem sygnałów z dwóch końców linii przesyłowej</t>
  </si>
  <si>
    <t>Compensating synchronization errors in fault location using signals from two ends of transmission line</t>
  </si>
  <si>
    <t>Analysis of two-end synchronized and unsynchronized fault location algorithms. Study of algorithms for compensating synchronization errors in fault location using signals from two line ends. Reflecting the studied algorithms in Matlab and testing with use of the fault data forom ATP-EMTP simulations. Stating the conclusions for the performed investigations.</t>
  </si>
  <si>
    <t>Zabezpieczenie nadprądowe z funkcją zapobiegania awariom wielkoobszarowym</t>
  </si>
  <si>
    <t>Overcurrent protection for wide area failures prevention</t>
  </si>
  <si>
    <t>Analiza awarii wielkoobszarowych w literaturze polskiej i anglojęzycznej w celu wyznaczenia udziału zabezpieczeń nadprądowych w procesie ich rozwoju. Opracowanie dodatkowych algorytmów decyzyjnych opartych na dynamicznej obciążalności linii eliminujących zauważone problemy. Testowanie opracowanych modeli matematycznych nagrzewania przewodów i nowych algorytmów w środowisku ATP/EMTP i Matlab</t>
  </si>
  <si>
    <t>Staszewski Łukasz Dr inż.</t>
  </si>
  <si>
    <t>Analiza pracy zabezpieczenia odległościowego w trakcie przeciążeń</t>
  </si>
  <si>
    <t>Analysis of distance protection operation during overloads</t>
  </si>
  <si>
    <t>Analiza literaturowa zjawiska wkraczania trajektorii impedancji widzianej przez zabezpieczenie odległościowe w trzecią strefę zadziałania. Symulacyjna analiza zjawiska z wykorzystaniem modelu fragmentu sieci EEN w Matlab Simulink lub ATP/EMTP. Propozycja wprowadzenia dodatkowych algorytmów decyzyjnych zapobiegających niepożądanym zadziałaniom zabezpieczenia odległościowego.</t>
  </si>
  <si>
    <t>Analiza zjawiska oraz blokowanie zadziałania zabezpieczenia odległościowego w trakcie wkraczania trajektorii impedancji obciążenia w trzecią strefę</t>
  </si>
  <si>
    <t>Load encroachment problem analysis and solution for third zone of distance protection</t>
  </si>
  <si>
    <t>Load encroachment problem literature analysis. Model analysis in Matlab Simulink software for problem investigation. Preparation of a thermal mathematical model of overhead conductor using Matlab software. Proposition of DLR utility for load encroachment problem solution.</t>
  </si>
  <si>
    <t>Zastosowanie sztucznych sieci neuronowych w celu wykrywania zwarć w liniach przesyłowych</t>
  </si>
  <si>
    <t>Artificial neural network application for fault detection in transmission lines</t>
  </si>
  <si>
    <t>Analiza możliwości wykorzystania sztucznych sieci neuronowych w celu detekcji zwarć w sieciach przesyłowych.  Implementacja wybranej SSN w środowisku Matlab oraz testowanie w różnych stanach pracy systemu el-en.</t>
  </si>
  <si>
    <t>Zastosowanie sztucznych sieci neuronowych w pomiarach elektrycznych</t>
  </si>
  <si>
    <t>Artificial neural network application in electrical measurements</t>
  </si>
  <si>
    <t>Analiza możliwości wykorzystania sztucznych sieci neuronowych w pomiarach wybranych wielkości elektrycznych. Aplikacja podstawowej sztucznej sieci neuronowej w środowisku Matlab w celach pomiarowych. Analiza porównawcza uzyskanych wyników z wynikami uzyskanymi za pomocą standardowych algorytmów pomiarowych.</t>
  </si>
  <si>
    <t>Bezpieczeństwo pracy i zasilania maszyn</t>
  </si>
  <si>
    <t>Safety of machines operation and supply</t>
  </si>
  <si>
    <t>Praca ma na celu zapoznanie się z tematem bezpieczeństwa maszyn. Praca będzie podzielona na część teoretyczną i praktyczną. Część teoretyczna będzie obejmowała analizę bieżącej literatury i obowiązujących norm w zakresie wymogów dotyczących bezpieczeństwa pracy maszyn i urządzeń stosowanych w układach bezpieczeństwa np. sterowników bezpieczeństwa. W części praktycznej znajdzie się projekt układów bezpieczeństwa zrealizowany na przykładzie linii oceny jakości surowca w cukrowni. Projekt będzie obejmował układy awaryjnego wyłączania zasilania, autonomiczny układ bezpieczeństwa robota oraz układ bezpieczeństwa pobieraka surowca.</t>
  </si>
  <si>
    <t>Brusiłowicz Bartosz Dr inż.</t>
  </si>
  <si>
    <t>Zastosowanie pętli synchronizacji fazy PLL w falownikach stosowanych w układach fotowoltaicznych</t>
  </si>
  <si>
    <t>Use of phase-locked loop PLL in power inverters used in photovoltaic systems</t>
  </si>
  <si>
    <t>Praca ma na celu analizę zastosowania pętli synchronizacji fazy w falownikach stosowanych w układach ze źródłami fotowoltaicznymi. Praca będzie obejmowała analizę literatury dotyczącej struktury pętli, różnych modyfikacji tej struktury i jej zastosowania oraz implementację i przebadanie działania pętli w oprogramowaniu Matlab/Simulink. Analizy będą prowadzone dla różnych stanów pracy, jakie mogą wystąpić w systemie elektroenergetycznym.</t>
  </si>
  <si>
    <t>Analiza działania kontrolera rezonansowego</t>
  </si>
  <si>
    <t>Analysis of operation of a resonant controller</t>
  </si>
  <si>
    <t>Celem pracy jest zapoznanie się z działaniem oraz możliwościami zastosowania kontrolera rezonansowego w układach automatyki systemu elektroenergetycznego. Etapy pracy obejmują analizę literatury dotyczącą struktury i działania kontrolera rezonansowego, implementację kontrolera w oprogramowaniu Matlab/Simulink oraz testy działania takiego regulatora w celu analizy jego właściwości i możliwości zastosowania.</t>
  </si>
  <si>
    <t>Rozwój algorytmów śledzenia punktu maksymalnej mocy (MPPT) w układach fotowoltaicznych</t>
  </si>
  <si>
    <t>Development of maximum power point tracking (MPPT) algorithms in photovoltaic systems</t>
  </si>
  <si>
    <t>The master thesis aims to analyze the problem of using maximum power point tracking (MPPT) algorithms in photovoltaic systems. The thesis will include the theoretical part, which will present the current literature on the methods of implementing the MPPT algorithm. Additionally, the thesis will cover the practical part. The practical part will be realized in Matlab/Simulink software and will include a photovoltaic system model. The MPPT algorithm will be implemented in the model, and the operation of such algorithms will be analyzed.</t>
  </si>
  <si>
    <t>Integracja platformy Arduino ze środowiskiem Matlab/Simulink</t>
  </si>
  <si>
    <t xml:space="preserve">Integration of the Arduino platform with the Matlab / Simulink environment </t>
  </si>
  <si>
    <t>W pracy zawarta będzie analiza bieżącej literatury dotyczącej tematu pracy oraz część praktyczna. Cześć praktyczna będzie obejmowała integrację oraz analizę możliwości wykorzystania platformy do szybkiego testowania algorytmów, wykorzystywanych w układach automatyki systemu elektroenergetycznego. Korzystając z przygotowanego modelu zaimplementowana będzie filtracja oraz algorytmy estymacji parametrów mierzonego napięcia, które mogą być wykorzystane w automatyce systemu.</t>
  </si>
  <si>
    <t>Integracja platformy Raspberry Pi ze środowiskiem Matlab/Simulink</t>
  </si>
  <si>
    <t>Integration of the Raspberry Pi platform with the Matlab / Simulink environment</t>
  </si>
  <si>
    <t>Praca ma na celu analizę problem integracji platform Raspberry Pi ze środowiskiem Matlab/Simulink. Pracą będzie zawierała analizę bieżącej literatury dotyczącej tematu pracy oraz część praktyczną. W części praktycznej należy wykonać integrację i przeanalizować możliwości użycia przygotowanej platformy do implementacji algorytmów stosowanych w zabezpieczeniach oraz automatyce systemu elektroenergetycznego. Przygotowany model zostanie wykorzystany do realizacji estymacji parametrów mierzonego napięcia, z uwzględnieniem etapu filtracji.</t>
  </si>
  <si>
    <t>Analiza cyfrowych algorytmów do identyfikacji nasycenia przekładników prądowych</t>
  </si>
  <si>
    <t>Analysis of digital algorithms to identify the CT saturation</t>
  </si>
  <si>
    <t>Celem pracy jest analiza zjawiska nasycania się przekładników prądowych. Zakres pracy obejmuje wykonanie modelu symulacyjnego  w programie MATLAB/Simulink  oraz analizę wybranych algorytmów do detekcji nasycania się przekładników prądowych opartych na  cyfrowym przetwarzaniu sygnałów.</t>
  </si>
  <si>
    <t>Herlender Justyna Dr inż.</t>
  </si>
  <si>
    <t>Impedancyjne  algorytmy lokalizacji zwarć w liniach napowietrznych dwutorowych</t>
  </si>
  <si>
    <t xml:space="preserve">Impedance based fault location algorithms on  overhead double-circuit lines </t>
  </si>
  <si>
    <t xml:space="preserve">Celem pracy jest charakterystyka lokalizacji zwarć w liniach napowietrznych dwutorowych przy wykorzystaniu algorytmów opartych na pomiarach impedancji. Zakres pracy obejmuje odwzorowanie w programie Matlab algorytmu lokalizacji zwarć dla  linii dwutorowej oraz  analizę dokładności przykładowych lokalizacji wykonanych z użyciem sygnałów pochodzących z symulacji zwarć w programie ATP-EMTP. </t>
  </si>
  <si>
    <t>Strategia odbudowy zasilania systemu elektroenergetycznego przy pomocy algorytmu najkrótszej ścieżki</t>
  </si>
  <si>
    <t>Power system restoration strategy using shortest path approach</t>
  </si>
  <si>
    <t xml:space="preserve">The thesis includes a review of the literature on the strategies and methods of network restoration that can be used in the modern power system. As a part of the work, possible strategies will be described and compared. The work includes proposing, implementing and testing on a selected power system model at least one strategy for various restoration issues, including component restoration time and load priority. The thesis considers only a static approach of the netwrok restoration. </t>
  </si>
  <si>
    <t>Symulacyjne badanie zwarć łukowych w sieciach średnich napięć</t>
  </si>
  <si>
    <t>Computer analysis of arc faults in medium voltage networks</t>
  </si>
  <si>
    <t>W pracy należy:
- wykonać przegląd zjawisk zwarciowych w sieciach średniego napięcia z uwzględnieniem sposobu pracy punktu neutralnego sieci;
- poznać sposoby modelowania łuku elektrycznego w sieciach napowietrznych i kablowych;
- opracować komputerową symulację wybranych modeli łuku elektrycznego;
- wykonać symulacyjną analizę zjawisk w pętli zwarciowej w obecności łuku elektrycznego;
- wykonać analizę wpływu obecności łuku zwarciowego na dokładność pomiaru elektrycznych parametrów pętli zwarciowej;
- przygotować tekstu pracy dyplomowej.</t>
  </si>
  <si>
    <t>Rosołowski Eugeniusz Prof. dr hab. inż.</t>
  </si>
  <si>
    <t>Badanie cyfrowych algorytmów stosowanych w zabezpieczeniach odległościowych linii przesyłowych</t>
  </si>
  <si>
    <t>Analysis of digital algorithms applied for distance protection in transmission lines</t>
  </si>
  <si>
    <t>- overview of distance protection principle;
- overview of digital algorithms applied for distance protection;
- analysis of phasor estimation methods with increasing data window length;
- verification of impedance estimation methods with increasing window length after the fault inception detection;
- preparation of the computer program for simulation of the considered method;
- performing tests of the relay model;
- edition of the thesis text, conclusions.</t>
  </si>
  <si>
    <t>Analiza pracy zabezpieczeń autotransformatorów trójfazowych od zwarć wewnętrznych</t>
  </si>
  <si>
    <t>Analysis of three-phase autotransformers protection from interturn faults</t>
  </si>
  <si>
    <t>Zapoznanie się z zasadami działania zabezpieczeń od zwarć wewnętrznych w transformatorach elektroenergetycznych. Poznanie zasad modelowania transformatorów trójuzwojeniowych i autotransformatorów w programie ATP-EMTP. Dostosowanie znanych modeli do symulacji rozpatrywanych uszkodzeń w autotransformatorze. Opracowanie i uruchomienie modeli symulacyjnych do badania proponowanych algorytmów zabezpieczeń różnicowych autotransformatorów. Przeprowadzenie symulacyjnych badań i ich weryfikacja. Przygotowanie tekstu pracy dyplomowej.</t>
  </si>
  <si>
    <t>Analiza algorytmów stosowanych w zabezpieczeniach od pracy wyspowej w układach generacji rozproszonej.</t>
  </si>
  <si>
    <t xml:space="preserve">Analysis of loss of mains protection algorithms applied in distributed generation </t>
  </si>
  <si>
    <t>Zapoznanie się z problematyką ochrony układów generacji rozproszonej od pracy wyspowej. Opracowanie modelu symulacyjnego fragmentu sieci z siłownią wiatrową wraz z układem zabezpieczeń punktu przyłączenia do sieci (Matlab/ATP-EMTP). Wykonanie analizy stosowanych metod detekcji pracy wyspowej generatora wraz z lokalnym obciążeniem. Przeprowadzenie analizy warunków stosowania automatyki SPZ w takim układzie. Wykonanie symulacyjnych badań układu. Przygotowanie tekstu pracy dyplomowej.</t>
  </si>
  <si>
    <t>Kontrola inercji układów generacji rozproszonej łączonych z systemem poprzez przekształtniki energoelektroniczne</t>
  </si>
  <si>
    <t>Inertion control in distributed generation system with electronic converters</t>
  </si>
  <si>
    <t>Zapoznanie się z problematyką obniżenia wartości inercji w systemach generacji rozproszonej i jej wpływu na stabilność tych systemów przy zakłóceniach zwarciowych. Analiza możliwości sterowania wartością inercji w układach generacji rozproszonej z przekształtnikami energoelektronicznymi. Poznanie zasad modelowania takich układów z możliwością zmiany wartości inercji za pomocą sterowania przekształtników energoelektronicznych. Utworzenie modeli symulacyjnych do badania właściwości układu kontroli wartości inercji (Matlab/Simulink). Przeprowadzenie eksperymentów symulacyjnych i przygotowanie tekstu pracy.</t>
  </si>
  <si>
    <t xml:space="preserve">Nieliniowy filtr Kalmana do estymacji częstotliwości sygnału sinusoidalnego </t>
  </si>
  <si>
    <t>Nonlinear Kalman filter for frequency estimation</t>
  </si>
  <si>
    <t>The aim of the project is the application of nonlinear Kalman filter for frequency estimation. The work should consist of a literature review of existing methods, selection of an appropriate signal model and Kalman filter implementation. The results should be compared against other methods and the sensitivity of Kalman filter to signal noise and distortion should be investigated. The project is to be executed in Matlab.</t>
  </si>
  <si>
    <t>Regulski Paweł Dr inż.</t>
  </si>
  <si>
    <t>Lokalizacja miejsca zwarcia w liniach przesyłowych przy użyciu fal wędrownych</t>
  </si>
  <si>
    <t>Fault location in transmission lines using travelling waves</t>
  </si>
  <si>
    <t>Celem pracy jest przegląd istniejących metod lokalizacji zwarć w liniach przesyłowych wykorzystujących zjawisko fal wędrownych. Praca powinna rozpoczynać się od krótkiego omówienia zjawiska fal wędrownych i przeglądu literaturowego istniejących metod. Następnie należy zbudować model testowy sieci przesyłowej i zaimplementować wybrane algorytmy w środowisku Matlab. Otrzymane wyniki należy opracować i przedstawić w pracy.</t>
  </si>
  <si>
    <t>Estymacja parametrów linii przesyłowej przy użyciu pomiarów synchronicznych</t>
  </si>
  <si>
    <t>Transmission line parameter estimation using synchronized measurements</t>
  </si>
  <si>
    <t>Celem pracy jest analiza możliwości estymacji parametrów linii przesyłowych przy użyciu pomiarów synchronicznych zebranych przez urządzenia PMU. Praca powinna rozpocząć się od przeglądu literaturowego związanego z badaną tematyką i ustalenia wymaganych warunków. W dalszej części należy zbudować model testowy linii przesyłowej i zaimplementować odpowiednie algorytmy estymacyjne w środowisku Matlab. W badaniach należy wziąć pod uwagę wpływ błędów pomiarowych na dokładność estymacji. Otrzymane wyniki należy opracować i przedstawić w pracy.</t>
  </si>
  <si>
    <t>Układ pomiarowy do analizy widma częstotliwościowego w zakresie pracy urządzeń PLC</t>
  </si>
  <si>
    <t>A measuring system for analyzing thefrequency spectrum  in the operating range of PLC devices</t>
  </si>
  <si>
    <t>Celem pracy jest wykonanie elementu stanowiska badawczego do pomiaru widma częstotliwościowego sygnałów elektrycznych na bazie karty pomiarowej. Zakres pracy obejmuje analizę literaturową zagadnień związanych z komunikacją PLC, wykonanie oprogramowania do karty pomiarowej, przykładowe pomiary sieci z obecnością i bez obecności zakłóceń sygnału PLC.</t>
  </si>
  <si>
    <t>Wiśniewski Grzegorz Dr inż.</t>
  </si>
  <si>
    <t>Inteligentny system do akwizycji danych w zakresie transmisji PLC</t>
  </si>
  <si>
    <t>Celem pracy jest wykonanie elementu stanowiska badawczego do pomiaru sygnałów PLC na bazie karty pomiarowej. Zakres pracy obejmuje analizę literaturową zagadnień związanych pomiarami elektrycznymi, wykonanie oprogramowania do karty pomiarowej (oprogramowanie powinno pozwalać na autonomiczne „inteligentne” wybranie parametru, którego powtarzalność będzie zapisywana), przykładowe pomiary sieci z obecnością i bez obecności zakłóceń w pasmie PLC oraz statystyczne zestawienie otrzymanych wyników.</t>
  </si>
  <si>
    <t>Symulacja kolumny małomocowego wyładowania elektrycznego w obrębie zestyku</t>
  </si>
  <si>
    <t>Simulation of low power electrical discharge column within a contact</t>
  </si>
  <si>
    <t>Celem pracy jest wykonanie symulacji zachowania się kolumny wyładowania elektrycznego pomiędzy stykami. Zakres pracy obejmuje analizę literaturową zagadnień związanych z wyładowaniami elektrycznymi oraz wykonanie symulacji takiego wyładowania w oparciu o rzeczywiste pomiary.</t>
  </si>
  <si>
    <t>Analiza widmowa małomocowego wyładowania elektrycznego dla styków wykonanych z czystych metali</t>
  </si>
  <si>
    <t>Spectral analysis of low power electric discharge for contacts made of pure metals</t>
  </si>
  <si>
    <t>Celem pracy jest wykonanie analizy widma elektromagnetycznego małomocowego wyładowania elektrycznego. Zakres pracy obejmuje analizę literaturową zagadnień związanych z wyładowaniem elektrycznym oraz wykonanie pomiarów takiego wyładowania z zastosowaniem spektrofotometru.</t>
  </si>
  <si>
    <t>Akwizycja danych pomiarowych z badań łączników elektrycznych wykonanych z czystych metali</t>
  </si>
  <si>
    <t>Acquisition of measurement data from testing of electrical connectors made of pure metals</t>
  </si>
  <si>
    <t>Celem pracy jest wykonanie układu pomiarowego do rejestracji małomocowego wyładowania elektrycznego. Zakres pracy obejmuje analizę literaturową zagadnień związanych z wyładowaniem elektrycznym oraz wykonanie pomiarów takich wyładowań wraz z obróbką statystyczną otrzymanych wyników.</t>
  </si>
  <si>
    <t>Symulacja pracy urządzeń PLC oraz współtowarzyszących im zaburzeń wraz z analizą widma częstotliwościowego</t>
  </si>
  <si>
    <t>Simulation of the operation of PLC devices and accompanying disturbances with the analysis of the frequency spectrum</t>
  </si>
  <si>
    <t>Celem pracy jest wykonanie symulacji zachowania się urządzeń PLC podczas pojawiających się zaburzeń. Zakres pracy obejmuje analizę literaturową zagadnień związanych z PLC, znanymi i zdefiniowanymi zaburzeniami w sieci energetycznej oraz wykonanie symulacji takiego oddziaływania w oparciu o rzeczywiste pomiary.</t>
  </si>
  <si>
    <t>Algorytmy do lokalizacji źródła zapadów napięcia</t>
  </si>
  <si>
    <t>Algorithms for location of voltage sags</t>
  </si>
  <si>
    <t>W ramach pracy należy opracować algorytmy do lokalizacji źródła zapadu w programie Matlab/Simulink. Przygotowane algorytmy należy przetestować dla różnych sytuacji zakłóceniowych w programie Simulink. Sformułowanie wniosków i edycja pracy.</t>
  </si>
  <si>
    <t>Solak Krzysztof Dr inż.</t>
  </si>
  <si>
    <t>Algorytmy do detekcji zwarć zwojowych w transformatorze</t>
  </si>
  <si>
    <t>Algorithms for detection turn-to-turn faults in power transformer</t>
  </si>
  <si>
    <t>W ramach pracy należy opracować algorytmy do detekcji zwarć zwojowych w transformatorze w programie Matlab/Simulink. Przygotowane algorytmy należy przetestować dla różnych sytuacji zakłóceniowych w programie Simulink. Sformułowanie wniosków i edycja pracy.</t>
  </si>
  <si>
    <t>Algorytmy do detekcji zwarć zwojowych w dławiku kompensującym</t>
  </si>
  <si>
    <t>Algorithms for detection turn-to-turn faults in shunt reactor</t>
  </si>
  <si>
    <t>W ramach pracy należy opracować algorytmy do detekcji zwarć zwojowych w dławiku kompensującym w programie Matlab/Simulink. Przygotowane algorytmy należy przetestować dla różnych sytuacji zakłóceniowych w programie Simulink. Sformułowanie wniosków i edycja pracy.</t>
  </si>
  <si>
    <t xml:space="preserve">Analiza i ocena zasad i kryteriów projektowania instalacji elektrycznych w obiektach rekreacyjnych </t>
  </si>
  <si>
    <t>Analysis and assessment of principles and criterions for  designing of electrical installations in objects of recreation</t>
  </si>
  <si>
    <t>Przegląd i analiza wymagań stawianym instalacjom elektrycznym w obiektach rekreacyjnych.  Opracowanie i analiza zasad i kryteriów projektowania instalacji elektrycznej w obiektach  rekreacyjnych.   Ocena przepisów projektowania instalacji w obiektach rekreacyjnych. Praktyczna weryfikacja projektowa opracowanych zasad i kryteriów. Opracowanie przykładowych wybranych elementów projektu budowlano- montażowego instalacji elektrycznej w obiekcie rekreacyjnym.</t>
  </si>
  <si>
    <t>Dołęga Waldemar Dr hab. inż.</t>
  </si>
  <si>
    <t xml:space="preserve">Analiza i ocena zasad i kryteriów projektowania instalacji elektrycznych w szpitalach  </t>
  </si>
  <si>
    <t>Analysis and assessment of principles and criterions for  designing of electrical installations in hospitals</t>
  </si>
  <si>
    <t>Przegląd i analiza wymagań stawianym instalacjom elektrycznym w szpitalach.  Opracowanie i analiza zasad i kryteriów projektowania instalacji elektrycznej w  szpitalach.   Ocena przepisów projektowania instalacji w  szpitalach. Praktyczna weryfikacja projektowa opracowanych zasad i kryteriów. Opracowanie przykładowych wybranych elementów projektu budowlano- montażowego instalacji elektrycznej w szpitalu.</t>
  </si>
  <si>
    <t xml:space="preserve">Analiza i ocena zasad i kryteriów projektowania instalacji elektrycznych w przychodniach zdrowia  </t>
  </si>
  <si>
    <t>Analysis and assessment of principles and criterions for  designing of electrical installations in health centers</t>
  </si>
  <si>
    <t>Przegląd i analiza wymagań stawianym instalacjom elektrycznym w przychodniach zdrowia.  Opracowanie i analiza zasad i kryteriów projektowania instalacji elektrycznej w  przychodniach zdrowia.   Ocena przepisów projektowania instalacji w  przychodniach zdrowia. Praktyczna weryfikacja projektowa opracowanych zasad i kryteriów. Opracowanie przykładowych wybranych elementów projektu budowlano- montażowego instalacji elektrycznej w przychodni zdrowia.</t>
  </si>
  <si>
    <t xml:space="preserve">Analiza i ocena zasad i kryteriów projektowania instalacji elektrycznych w obiektach rolniczych  </t>
  </si>
  <si>
    <t>Analysis and assessment of principles and criterions for  designing of electrical installations in agricultural objects</t>
  </si>
  <si>
    <t>Przegląd i analiza wymagań stawianym instalacjom elektrycznym w obiektach rolniczych.  Opracowanie i analiza zasad i kryteriów projektowania instalacji elektrycznej w  obiektach rolniczych.   Ocena przepisów projektowania instalacji w  obiektach rolniczych. Praktyczna weryfikacja projektowa opracowanych zasad i kryteriów. Opracowanie przykładowych wybranych elementów projektu budowlano- montażowego instalacji elektrycznej w obiekcie  rolniczym.</t>
  </si>
  <si>
    <t xml:space="preserve">Analiza i ocena zasad i kryteriów projektowania instalacji elektrycznych w kempingach </t>
  </si>
  <si>
    <t>Analysis and assessment of principles and criterions for  designing of electrical installations in campings</t>
  </si>
  <si>
    <t>Przegląd i analiza wymagań stawianym instalacjom elektrycznym w kempingach.  Opracowanie i analiza zasad i kryteriów projektowania instalacji elektrycznej w kempingach.   Ocena przepisów projektowania instalacji w kempingach. Praktyczna weryfikacja projektowa opracowanych zasad i kryteriów. Opracowanie przykładowych wybranych elementów projektu budowlano- montażowego instalacji elektrycznej w kempingu.</t>
  </si>
  <si>
    <t>Analiza i ocena zasad i kryteriów projektowania instalacji elektrycznych tymczasowych dla imprez plenerowych</t>
  </si>
  <si>
    <t>Analysis and assessment  of principles and criterions for  designing of temporary electrical installations for plain-air performances</t>
  </si>
  <si>
    <t>Przegląd i analiza wymagań stawianym instalacjom elektrycznym tymczasowym dla imprez plenerowych.  Opracowanie i analiza zasad i kryteriów projektowania instalacji elektrycznej tymczasowej dla imprez plenerowych.  Ocena przepisów projektowania instalacji elektrycznej tymczasowej dla imprez plenerowych. Praktyczna weryfikacja projektowa opracowanych zasad i kryteriów. Opracowanie przykładowych wybranych elementów projektu budowlano- montażowego instalacji elektrycznej tymczasowej dla imprezy plenerowej.</t>
  </si>
  <si>
    <t xml:space="preserve">Przegląd i analiza wybranych systemów  SCADA w instalacjach prosumenckich </t>
  </si>
  <si>
    <t>Review and analysis of  selected  SCADA systems in prosument installations</t>
  </si>
  <si>
    <t>Zapoznanie się ze stosowanymi w instalacjach prosumenckich systemami SCADA. Analiza wybranych  systemów pod  kątem: stawianych zadań, struktury, zakresu stosowania, procedur stosowania i doświadczeń eksploatacyjnych. Ocena wad,  zalet  i możliwości wykorzystania analizowanych systemów SCADA. Opracowanie zestawu kryteriów jakie powinny spełniać   systemy SCADA w instalacjach prosumenckich. Ocena wybranych systemów pod kątem opracowanych kryteriów.</t>
  </si>
  <si>
    <t>Przegląd i analiza wybranych systemów sterowania i nadzoru  w farmach fotowoltaicznych</t>
  </si>
  <si>
    <t>Review and analysis of  selected  monitoring and control systems in photovoltaic farms</t>
  </si>
  <si>
    <t>Zapoznanie się ze stosowanymi w farmach fotowoltaicznych  systemami sterowania i nadzoru. Analiza  systemów sterowania i nadzoru pod  kątem: stawianych zadań, struktury, zakresu stosowania, procedur stosowania i doświadczeń eksploatacyjnych. Ocena wad,  zalet  i możliwości wykorzystania analizowanych systemów sterowania i nadzoru farmy fotowoltaicznej. Opracowanie zestawu kryteriów jakie powinny spełniać  nowoczesne  systemy  sterowania i nadzoru w farmach fotowoltaicznych. Ocena wybranych  systemów sterowania i nadzoru dla różnych farm fotowoltaicznych pod kątem opracowanych kryteriów.</t>
  </si>
  <si>
    <t>Wykorzystanie systemów  sterowania i nadzoru w zarządzaniu odnawialną generacją rozproszoną i rozsianą</t>
  </si>
  <si>
    <t>Use of  monitoring and control systems in management of renewable distributed and dispersed generation</t>
  </si>
  <si>
    <t>Zapoznanie się ze stosowanymi  systemami sterowania i nadzoru. Zapoznanie się z problematyką zarządzania odnawialną generacją rozproszoną i rozsianą. Analiza wybranych  systemów w aspekcie zarządzania odnawialną generacją rozproszoną i rozsianą. Ocena wad,  zalet  i możliwości wykorzystania analizowanych systemów sterowania i nadzoru w zarządzaniu odnawialną generacją rozproszoną i rozsianą. Opracowanie zestawu kryteriów jakie powinny spełniać   systemy  sterowania i nadzoru wykorzystywane w zarządzaniu odnawialną generacją rozproszoną i rozsianą. Ocena wybranych systemów dla różnych rodzajów odnawialnej generacji  pod kątem opracowanych kryteriów.</t>
  </si>
  <si>
    <t>Przegląd, analiza i ocena zasad i kryteriów doboru i eksploatacji wybranych aparatów i urządzeń w rozdzielnicach SN</t>
  </si>
  <si>
    <t xml:space="preserve">Review, analysis and assessment of principles and criterions of selection and exploitation of established main circuits devices in MV switchgears      </t>
  </si>
  <si>
    <t>Przegląd wybranych aparatów i urządzeń stosowanych w rozdzielnicach SN. Analiza wymagań stawianych wybranym aparatom i urządzeniom w polach rozdzielczych. Opracowanie i analiza zasad i kryteriów doboru i eksploatacji dla wybranych , poszczególnych grup aparatów i urządzeń. Ocena zasad i kryteriów doboru i eksploatacji aparatów i urządzeń w rozdzielnicach SN. Praktyczna weryfikacja projektowa opracowanych zasad i kryteriów doboru  i eksploatacji dla wybranych aparatów i urządzeń.</t>
  </si>
  <si>
    <t>Wykorzystanie systemów  sterowania i nadzoru w Smart Grids</t>
  </si>
  <si>
    <t>Use of  monitoring and control systems in Smart Grids</t>
  </si>
  <si>
    <t>Zapoznanie się ze stosowanymi  systemami sterowania i nadzoru. Zapoznanie się z problematyką Smart Grids. Analiza wybranych  systemów w aspekcie Smart Grids. Ocena wad,  zalet  i możliwości wykorzystania analizowanych systemów sterowania i nadzoru w Smart Grids. Opracowanie zestawu kryteriów jakie powinny spełniać   systemy  sterowania i nadzoru wykorzystywane w Smart Grids. Ocena wybranych systemów pod kątem opracowanych kryteriów.</t>
  </si>
  <si>
    <t xml:space="preserve">Przegląd i analiza rozwiązań nowoczesnych stacji SN         </t>
  </si>
  <si>
    <t xml:space="preserve">Review and analysis of  solutions  for MV substations.       </t>
  </si>
  <si>
    <t>Układ pomiarowy do analizy widma częstotliwościowego w zakresie 3-500 kHz.</t>
  </si>
  <si>
    <t>The measuring system for the analysis of the frequency spectrum in the range of 3-150 kHz.</t>
  </si>
  <si>
    <t>Wąsowski Marek Dr inż.</t>
  </si>
  <si>
    <t>Model transmisji w pasmie 2-150 kHz służący do diagnostyki wpływu zaburzeń przewodzonych na skuteczność transmisji danych z liczników energii elektrycznej.</t>
  </si>
  <si>
    <t>Transmission model used for diagnosis of the impact of disturbances conducted on the efficacy data from energy meters in the band 2-150 kHz</t>
  </si>
  <si>
    <t>Modernizacja stanowiska laboratoryjnego PLC DCSK w celu oceny wpływu zaburzeń przewodzonych przez wybrane odbiorniki codziennego użytku (źródła światła, RTV-AGD, sprzęt komputerowy) na skuteczność transmisji danych z liczników energii elektrycznej.</t>
  </si>
  <si>
    <t>Ocena wpływu zaburzeń elektromagnetycznych na dostępność i integralność  danych pomiarowych przetwarzanych przez liczniki komunalne..</t>
  </si>
  <si>
    <t>The evaluation of the impact of electromagnetic disturbances on the availability and integrity of the measurement data processed by municipal counters.</t>
  </si>
  <si>
    <t>Modernizacja fizycznego modelu komunikacji radiowej z licznikami: energii elektrycznej, gazu, wody i ciepła systemowego z wykorzystaniem protokołu WMBUS w celu oceny wpływu zaburzeń przewodzonych oraz promieniowanych na cyberbezpieczeństwo ww. komunalnych urządzeń pomiarowych.</t>
  </si>
  <si>
    <t>Analiza współczesnych zagrożeń cyberbezpieczeństwa sieci energetycznych nn. i SN.</t>
  </si>
  <si>
    <t xml:space="preserve">Analysis of the current cybersecurity aspects of LV and MV energy networks. </t>
  </si>
  <si>
    <t>Technical requirements for frame building construction</t>
  </si>
  <si>
    <t>Celem pracy jest analiza zasad dotyczących projektowania instalacji elektrycznych dla budownictwa szkieletowego. W zakres pracy wchodzi omówienie odpowiednich aktów prawnych i normatywnych oraz specyficznych uwarunkowań technicznych dotyczących tego typu obiektów budowlanych. Należy przedstawić zasady projektowania i sposoby wykonywania instalacji elektrycznych oraz dokonać analizy problemu projektowego ze szczególnym uwzględnieniem drewnianego budownictw szkieletowego. Na przykładzie wybranego budownictwa szkieletowego należy zweryfikować i ocenić opracowane zasady projektowania.</t>
  </si>
  <si>
    <t>Bątkiewicz-Pantuła Marta Dr inż.</t>
  </si>
  <si>
    <t>Celem pracy jest wykonanie propozycji modernizacji zasilania oddziału komory pomp. W zakres pracy wchodzi omówienie odpowiednich aktów prawnych i normatywnych oraz specyficznych uwarunkowań technicznych dotyczących tego typu obiektów. W pracy należy zaproponować modernizację instalacji wybranego oddziału pomp dla przemysłu ciężkiego.</t>
  </si>
  <si>
    <t>Celem pracy jest analiza zasad dotyczących projektowania instalacji elektrycznych dla domku na działce w „procedurze na zgłoszenie”. Należy przeanalizowanie możliwość wspomagania instalacji poprzez wykorzystanie instalacji fotowoltaicznej. W zakres pracy wchodzi omówienie odpowiednich aktów prawnych i normatywnych oraz specyficznych uwarunkowań technicznych dotyczących tego typu obiektów budowlanych. Należy przedstawić zasady projektowania i sposoby wykonywania instalacji elektrycznych oraz dokonać analizy problemu projektowego ze szczególnym uwzględnieniem domku realizowanego w "procedurze na zgłoszenie". Na przykładzie wybranego budownictwa należy zweryfikować i ocenić opracowane zasady projektowania.</t>
  </si>
  <si>
    <t>Wykorzystanie programu EcoStruxure Power Design  firmy Schneider Elektric do projektowania instalacji elektrycznych niskiego napięcia</t>
  </si>
  <si>
    <t>The use of the EcoStruxure Power Design  program from Schneider Electric to design low voltage electrical installations</t>
  </si>
  <si>
    <t>Celem pracy jest zapoznanie się z programem EcoStruxure Power Design firmy Schneider Electric, wykorzystywanym w procesie projektowania instalacji elektrycznych niskiego napięcia oraz przedstawienie wad i zalet tego oprogramowania na podstawie wybranego projektu rzeczywistego.</t>
  </si>
  <si>
    <t>Herlender Kazimierz Dr inż.</t>
  </si>
  <si>
    <t>Celem pracy jest charakterystyka programu Elko-Bis CAD firmy Elko-Bis wykorzystywanego do projektowania systemów odgromowych na podstawie przykładowych projektów rzeczywistych.</t>
  </si>
  <si>
    <t>Zasady projektowania instalacji elektrycznej i instalacji oświetleniowej w obiektach przemysłowych na przykładzie wybranego obiektu rzeczywistego</t>
  </si>
  <si>
    <t>Principles of designing electrical installations and lighting installations in industrial facilities on the example of a selected real facility</t>
  </si>
  <si>
    <t>Realizacja selektywności działania zabezpieczeń w programach typu CAD</t>
  </si>
  <si>
    <t>Implementation of selectivity of security actions in CAD programs</t>
  </si>
  <si>
    <t>Wykorzystanie programu XL-Pro³ Calcul firmy Legrand do projektowania instalacji elektrycznych</t>
  </si>
  <si>
    <t>The use of the Legrand XL-Pro³ Calcul program for the design of electrical installations</t>
  </si>
  <si>
    <t>Zapoznanie się z programem XL-Pro³ Calcul firmy Legrand wykorzystywanym w procesie projektowania instalacji elektrycznych niskiego napięcia. W pracy należy zamieścić analizę wad i zalet wyżej wymienionego oprogramowania na podstawie wybranego projektu rzeczywistego.</t>
  </si>
  <si>
    <t>Efektywność techniczna i ekonomiczna zaopatrzenia w energię z wykorzystaniem pompy ciepła</t>
  </si>
  <si>
    <t>Technical and economic efficiency of energy supply using a heat pump</t>
  </si>
  <si>
    <t>Celem pracy jest przeprowadzenie analizy efektywności technicznej i ekonomicznej zaopatrzenia w ciepło wybranego obiektu realizowanego w oparciu o układ pompy ciepła. Zakres pracy: zapoznanie się z budową i zasadą działania sprężarkowych pomp ciepła z gruntowym wymiennikiem ciepła; dobór podstawowych parametrów układu w oparciu o dane dotyczące zapotrzebowania obiektu na ciepło; analiza opłacalności ekonomicznej układu; wnioski</t>
  </si>
  <si>
    <t>Wspomaganie projektowania automatyzacji chlewni z wykorzystaniem zaawansowanego oprogramowania.</t>
  </si>
  <si>
    <t>Supporting the design of piggeries automation with the use of advanced software.</t>
  </si>
  <si>
    <t>Celem pracy jest zapoznanie z problematyką  automatyzacji w rolnictwie. Należy opisać proces projektowania sterowania parametrami środowiskowymi w chlewni i przeanalizować możliwość wykorzystania zaawansowanego oprogramowania do wspomagania tego procesu. Opracować algorytm blokowy oraz napisać program umożliwiający, na podstawie wprowadzonych danych (ustalić jakich), wyliczenie podstawowych parametrów środowiskowych  chlewni oraz wybór elementów systemu sterowania wraz z kosztorysem.</t>
  </si>
  <si>
    <t>Pierz Piotr Dr inż.</t>
  </si>
  <si>
    <t>Grzegorz Matuszczyk</t>
  </si>
  <si>
    <t>Nowe Jaworzno Grupa TAURON Sp. z o.o.
ul. Dobrej Energii 11
43-603 Jaworzno</t>
  </si>
  <si>
    <t>Marek Marchewka</t>
  </si>
  <si>
    <t>Schneider Electric</t>
  </si>
  <si>
    <t>Radosław Dudzik</t>
  </si>
  <si>
    <t>ABB ABB Sp. z o.o.
Długosza 48/60
51-162, Wrocław, Poland</t>
  </si>
  <si>
    <t>Czubkowski Adam</t>
  </si>
  <si>
    <t>Intel Technology
Poland sp. z o.o.</t>
  </si>
  <si>
    <t>Intel Technology 
Poland sp. z o.o.</t>
  </si>
  <si>
    <t>Schneider Electric Polska Sp. Z o.o.; ul. Bierutowska; Wrocław</t>
  </si>
  <si>
    <t>Tadeusz Masłowski</t>
  </si>
  <si>
    <t>Elko-Bis Systemy Odgromowe Sp. Z o.o.; ul. Swojczycka; Wrocław</t>
  </si>
  <si>
    <t>Metody ograniczania zużycia energii wykorzystywane w systemach oświetlenia budynków</t>
  </si>
  <si>
    <t>Methods of reducing energy consumption in lighting systems of buildings</t>
  </si>
  <si>
    <t>Celem pracy jest analiza wpływu różnych systemów sterowania oświetleniem  i rodzaju zastosowanych źródeł światła na zużycie energii elektrycznej w budynkach oraz porównanie zużycia energii elektrycznej na przykładzie wybranego budynku.</t>
  </si>
  <si>
    <t>Metody ograniczania zużycia energii elektrycznej wykorzystywane w zakładach przemysłowych</t>
  </si>
  <si>
    <t>Methods of reducing energy consumption in industrial plants</t>
  </si>
  <si>
    <t>Celem pracy jest analiza możliwości i efektywności  ograniczania zużycia energii elektrycznej na przykładzie wybranego zakładu przemysłowego</t>
  </si>
  <si>
    <t>Łączniki próżniowe – stan obecny i tendencje rozwojowe</t>
  </si>
  <si>
    <t>Present condition and trends in vacuum  switchgear designing</t>
  </si>
  <si>
    <t>Analizan stanu obecnego i tendencji rozwojowych w zakresie łączników próżniowych, opracowanie komputerowej bazy danych dotyczącej parametrów technicznych (katalogowych) tych łączników i przeprowadzenie ich analizy porównawczej.</t>
  </si>
  <si>
    <t xml:space="preserve">Niezawodność eksploatacyjna urządzeń elektroenergetycznych </t>
  </si>
  <si>
    <t>Operational reliability of electrical devices</t>
  </si>
  <si>
    <t>Zebranie danych dotyczących trwałości eksploatacyjnej wybranych urządzeń elektroenergetycznych i ich opracowanie statystyczne (aproksymacja wyznaczonych rozkładów empirycznych rozkładami teoretycznymi i wyznaczenie ich parametrów charakterystycznych umożliwiających prognozowanie trwałości tych urządzeń).</t>
  </si>
  <si>
    <t>Optymalizacja zajętości obszaru przeznaczonego pod budowę wielotorowych linii elektroenergetycznych WN</t>
  </si>
  <si>
    <t>Otymalization the sise of the occupiet area under multipath HV power lines</t>
  </si>
  <si>
    <t>Na podstawie analizy przykładowych wariantów dotychczasowych realizacji linii WN sporządzić listę zaleceń dla projektantów na potrzeby budowy lub modernizacji przesyłowych linii elektroenergetycznych.</t>
  </si>
  <si>
    <t>Ochrona przepięciowa urządzeń elektroenergetycznych</t>
  </si>
  <si>
    <t>Overvoltage protection of electrical devices</t>
  </si>
  <si>
    <t>Przedstawienie współczesnych systemów i urządzeń ochrony przepięciowej urządzeń elektroenergetycznych oraz kryteriów jakie powinny spełniać. Ocena wad i zalet oraz możliwości zastosowań analizowanych systemów z punktu widzenia kryteriów jakie powinny spełniać.</t>
  </si>
  <si>
    <t>Stan obecny i kierunki rozwoju łączników elektroenergetycznych</t>
  </si>
  <si>
    <t>Present condition and trends in electrical power switchgear designing</t>
  </si>
  <si>
    <t>Analizan stanu obecnego i tendencji rozwojowych w zakresie łączników elektroenergetycznych, opracowanie komputerowej bazy danych dotyczącej parametrów technicznych (katalogowych) łączników i przeprowadzenie ich analizy porównawczej.</t>
  </si>
  <si>
    <t>Wróblewski Zbigniew Prof. dr hab. inż.</t>
  </si>
  <si>
    <t>Model polowo-obwodowy silnika synchronicznego  z magnesami trwałymi do badań jego rozruchu</t>
  </si>
  <si>
    <t>Field-circuit model of the permanent magnet synchronous motor for its start-up process investigations</t>
  </si>
  <si>
    <t>Budowa polowo-obwodowego modelu silnika synchronicznego małej mocy z magnesami trwałymi do badania procesów nieustalonych. Wyznaczenie dynamicznych charakterystyk rozruchu silnika dla różnych charakterów momentu obciążenia.</t>
  </si>
  <si>
    <t>Antal Maciej Dr inż.</t>
  </si>
  <si>
    <t>Kształtowanie własności rozruchowych silnika  synchronicznego małej mocy z magnesami trwałymi  przy pomocy modelu polowo-obwodowego</t>
  </si>
  <si>
    <t>Formation of the start-up characteristics of the small power permanent magnet synchronous motor using field-circuit model</t>
  </si>
  <si>
    <t>Budowa polowo-obwodowego modelu silnika  synchronicznego małej mocy z magnesami trwałymi. Obliczenia pól elektromagnetycznych dla nieustalonych i ustalonych stanów pracy. Obliczenia parametryczne - badanie wpływu kształtu i wymiarów magnesów na dynamiczne i statyczne charakterystyki rozruchowe.</t>
  </si>
  <si>
    <t>Stan zablokowania wirnika jako metoda oceny uszkodzeń klatki wirnika silnika indukcyjnego</t>
  </si>
  <si>
    <t>Locked rotor operation as a detection method of rotor cage faults in an induction motor</t>
  </si>
  <si>
    <t>Budowa modelu polowo-obwodowego silnika indukcyjnego z możliwością symulacji uszkadzania prętów klatki wirnika. Obliczenia czasowych charakterystyk wielkości elektromechanicznych przy zablokowanym wirniku dla modeli o różnym stopniu uszkodzenia klatki. Analiza harmoniczna obliczonych przebiegów prądów i mocy chwilowej.</t>
  </si>
  <si>
    <t>Skutki uszkodzenia uzwojenia stojana silnika synchronicznego z magnesami trwałymi</t>
  </si>
  <si>
    <t>The permanent magnet synchronous motor stator winding damage effects</t>
  </si>
  <si>
    <t>Budowa modelu polowo-obwodowego uszkodzonego silnika synchronicznego z magnesami trwałymi. Obliczenia elektromagnetyczne silnika ze zwartymi zwojami w uzwojeniu fazowym stojana. Analiza zjawisk elektromagnetycznych i ich konsekwencji.</t>
  </si>
  <si>
    <t xml:space="preserve">Porównanie skutków zwarć w uzwojeniach stojana silnika indukcyjnego i silnika synchronicznego z magnesami trwałymi. </t>
  </si>
  <si>
    <t>Comparison of short-circuits effects in the stator windings of an induction motor and a permanent magnet synchronous motor.</t>
  </si>
  <si>
    <t>Budowa modeli polowo-obwodowych silników indukcyjnego i  synchronicznego z magnesami trwałymi. Obliczenia elektromagnetyczne silników podczas zwarć międzyfazowych i doziemnych na zaciskach silnika. Wyznaczenie charakterystyk czasowych wielkości elektrycznych i mechanicznych. Analiza zjawisk elektromagnetycznych i ich konsekwencji w poszczególnych typach maszyn oraz ich porównanie.</t>
  </si>
  <si>
    <t>Straty mocy i sprawność silnika bezszczotkowego prądu stałego</t>
  </si>
  <si>
    <t>Power loss and efficiency of a brushless DC motor</t>
  </si>
  <si>
    <t xml:space="preserve">Celem pracy jest analiza strat mocy i wyznaczenie sprawności silnika bezsczotkowego prądu stałego. Zakres pracy obejmuje opracowanie modelu polowo-obwodowego silnika, wykonanie badań symulacyjnych, analizę uzyskanych wyników oraz zredagowanie pracy. Obliczenia będą wykonywane za pomocą posiadanego przez uczelnię oprogramowania. Istnieje możliwość weryfikacji wyników badań symulacyjnych na istniejącym stanowisku badawczym. </t>
  </si>
  <si>
    <t>Ciurys Marek Dr hab. inż.</t>
  </si>
  <si>
    <t>Analiza porównawcza silnika indukcyjnego klatkowego z silnikiem asynchronicznym synchronizowanym momentem reluktancyjnym</t>
  </si>
  <si>
    <t>Comparative analisys of an asynchronous motor with an asynchronous motor synchronized with reluctance torque</t>
  </si>
  <si>
    <t>Celem pracy jest analiza porównawcza silnika indukcyjnego z silnikiem asynchronicznym synchronizowanym momentem reluktancyjnym. Zakres pracy obejmuje opracowanie modeli polowych maszyn, badania symulacyjne, analizę uzyskanych wyników oraz zredagowanie pracy. Analiza obliczeniowa będzie wykonywana za pomocą posiadanego przez uczelnię oprogramowania.</t>
  </si>
  <si>
    <t>Silnik prądu stałego o wzbudzeniu magnetoelektrycznym</t>
  </si>
  <si>
    <t>Permanent magnet DC motor</t>
  </si>
  <si>
    <t xml:space="preserve">Obliczenia cieplne silnika bezszczotkowego prądu </t>
  </si>
  <si>
    <t>Thermal computations of BLDC motor</t>
  </si>
  <si>
    <t>Celem pracy jest wykonanie obliczeń cieplnych silnika bezszczotkowego prądu stałego. Badania symulacyjne będą wykonywane za pomocą posiadanego przez uczelnię oprogramowania.</t>
  </si>
  <si>
    <t>Silnik bezszczotkowy wzbudzany magnesami neodymowymi</t>
  </si>
  <si>
    <t>BLDC motor with neodymium magnets</t>
  </si>
  <si>
    <t>Celem pracy jest opracowanie modelu polowo-obwodowego silnika bezszczotkowego prądu stałego wzbudzanego magnesami neodymowymi, badania symulacyjne silnika, analizę uzyskanych wyników oraz zredagowanie pracy. Obliczenia będą wykonywane za pomocą posiadanego przez uczelnię oprogramowania.</t>
  </si>
  <si>
    <t>Silnik bezszczotkowy prądu stałego z magnesami trwałymi umieszczonymi wewnątrz wirnika</t>
  </si>
  <si>
    <t>BLDC motor with neodymium magnets inside the rotor</t>
  </si>
  <si>
    <t>Celem pracy jest analiza obliczeniowa silnika bezszczotkowego wzbudzanego magnesami neodymowymi umieszczonymi wewnątrz wirnika. Zakres pracy obejmuje opracowanie modelu polowo-obowodowego maszyny, badania symulacyjne, analizę uzyskanych wyników oraz zredagowanie pracy. Analiza obliczeniowa będzie wykonywana za pomocą posiadanego przez uczelnię oprogramowania.</t>
  </si>
  <si>
    <t xml:space="preserve">Badania eskperymentalne silnika bezszczotkowego do napędu pompy łopatkowej </t>
  </si>
  <si>
    <t>BLDC motor for a vane pump drive system - laboratory tests</t>
  </si>
  <si>
    <t>Celem pracy są badania laboratoryjne silnika bezszczotkowego przeznaczonego do napędu pompy łopatkowej. Pomiary będą wykonywane na istniejącym stanowisku laboratoryjnym. Zakres pracy obejmuje: zapoznanie się ze stanowiskiem laboratoryjnym, wyznaczenie przebiegów czasowych wielkości elektrycznych i mechanicznych oraz parametrów ruchowych silnika, opracowanie wyników badań, zredagowanie pracy.</t>
  </si>
  <si>
    <t>Silnik bezszczotkowy prądu stałego</t>
  </si>
  <si>
    <t>BLDC motor</t>
  </si>
  <si>
    <t>Celem pracy jest budowa silnika bezszczotkowego prądu stałego małej mocy oraz zamodelowanie go za pomocą programu do obliczeń elektromagnetycznych.</t>
  </si>
  <si>
    <t>Trójwymiarowa analiza obliczeniowa silnika BLDC</t>
  </si>
  <si>
    <t>Three-dimensional computational analysis of a BLDC motor</t>
  </si>
  <si>
    <t>Celem pracy jest opracowanie trówymiarowego modelu polowego silnika BLDC, wykonanie obliczeń polowych zamodelowanej konstrukcji oraz zredagowanie pracy. Badania symulacyjne będą wykonywane za pomocą posiadanego przez uczelnię oprogramowania.</t>
  </si>
  <si>
    <t>Polowo-obwodowa analiza obliczeniowa silnika reluktancyjnego</t>
  </si>
  <si>
    <t>Field-circuit model of the reluctance motor</t>
  </si>
  <si>
    <t>Celem pracy jest budowa modelu polowo-obwodowego silnika reluktancyjnego. Zakres pracy obejmuje opracowanie modelu polowo-obwodowego silnika reluktancyjnego, wykonanie badań symulacyjnych, analizę wyników obliczeń oraz zredagowanie pracy.  Badania symulacyjne będą wykonywane za pomocą posiadanego przez uczelnię oprogramowania.</t>
  </si>
  <si>
    <t>Rozrusznik samochodowy wzbudzany magnesami trwałymi</t>
  </si>
  <si>
    <t xml:space="preserve">Car starter with permanent magnets </t>
  </si>
  <si>
    <t>Celem pracy jest analiza pracy rozrusznika samochodowego wzbudzanego magnesami trwałymi. Zakres pracy obejmuje opracowanie modelu polowo-obwodowego, wykonanie badań symulacyjnych, opracowanie uzyskanych wyników, zredagowanie pracy. Obliczenia polowo-obwodowe będą realizowane za pomocą posiadanego przez uczelnię oprogramowania.</t>
  </si>
  <si>
    <t>Analiza wpływu konstrukcji obwodu magnetycznego na parametry silnika prądu stałego</t>
  </si>
  <si>
    <t>Analysis of the influence of magnetic circuit construcion on a DC motor parameters</t>
  </si>
  <si>
    <t>Celem pracy jest analiza obliczeniowa wpływu konstrukcji obwodu magnetycznego na parametry silnika prądu stałego wzbudzanego magnesami trwałymi. Obliczenia będą realizowane za pomocą posiadanego przez uczelnię oprogramowania.</t>
  </si>
  <si>
    <t>Analiza obliczeniowa wpływu ekscentryczności wirnika na pracę silnika BLDC</t>
  </si>
  <si>
    <t>Analysis of the influence of eccentricity of the rotor on the BLDC motor operation</t>
  </si>
  <si>
    <t>Celem pracy jest polowo-obwodowa analiza obliczeniowa wpływu ekscentryczności wirnika na pracę silnika BLDC. Zakres pracy obejmuje opracowanie modelu polowo-obwodowego silnika, wykonanie badań symulacyjnych, analizę wyników obliczeń oraz zredagowanie pracy.  Badania symulacyjne będą wykonywane za pomocą posiadanego przez uczelnię oprogramowania.</t>
  </si>
  <si>
    <t>Analiza pracy silnika bezszczotkowego prądu stałego w warunkach różnych od znamionowych</t>
  </si>
  <si>
    <t>BLDC motor operation in different than rated conditions</t>
  </si>
  <si>
    <t>Celem pracy jest opracowanie modelu symulacyjnego silnika BLDC oraz analiza pracy takiego silnika w warunkach różnych od znamionowych.</t>
  </si>
  <si>
    <t>Model polowo-obwodowy silnika elektrycznego do napędu pojazdu</t>
  </si>
  <si>
    <t>Field-circuit model of the electric motor for electric vehicle</t>
  </si>
  <si>
    <t>Celem pracy jest  opracowanie modelu obliczeniowego silnika przeznaczonego do napędu pojazdu elektrycznego. Zakres pracy obejmuje zapoznanie się z zagadnieniem, wybór rozwiązania konstrukcyjnego silnika, opracowanie polowo-obwodowego modelu obliczeniowego silnika, wykonanie obliczeń za pomocą opracowanego modelu, analizę uzyskanych wyników oraz zredagowanie pracy. Obliczenia będą realizowane za pomocą posiadanego przez uczelnię oprogramowania.</t>
  </si>
  <si>
    <t>Moduł  monitoringu środowiska szafy serwerowej</t>
  </si>
  <si>
    <t>Server rack environment monitoring module</t>
  </si>
  <si>
    <t>Celem pracy jest zbudowanie urządzenia moniturującego śrdowisko w pomieszczeniu - temperatura, wilgotność, zadymienie. Urządzenie powinno obsługiać protokł SNMP za pośrednictwm którego możliwa będzie komunikacja ze zdalnym administratorem. W ramach pracy należy dokonać przeglądu literatury. Zbudować prototyp. Przeprowadzić testy urządzenia. Zredagować pracę pisemną.</t>
  </si>
  <si>
    <t>Derugo Piotr Dr inż.</t>
  </si>
  <si>
    <t>Sterowanie platformą kołową</t>
  </si>
  <si>
    <t>Wheel platform control</t>
  </si>
  <si>
    <t>Celem pracy jest zmontowanie oraz stworzenie układu sterowania platformy kołowej z czterema niezależnymi napędami. Zapoznać się z literaturą przedmiotu dotyczącą metod sterowania silnikami oraz metod sterowania pojazdami kołowymi. Zaimpementować wybraną metodę sterowania w praktyce. Zaprojektować oraz wykonać układ sterowania przewodowego lub bezprzewodowego. Zredagować pracę pisemną.</t>
  </si>
  <si>
    <t>Metody pomiaru strumienia świetlnego</t>
  </si>
  <si>
    <t>Luminous flux measurement methods</t>
  </si>
  <si>
    <t>Układ regulacji temperatury w pomieszczeniu</t>
  </si>
  <si>
    <t>Room temperature control system</t>
  </si>
  <si>
    <t>Celem pracy jest stworzenie układu regulacji temperatury pomieszczenia z monitoringiem z poziomu komputera PC. W ramach pracy należy opracować układ sterowania elementem grzejnym, czujnikiem temperatury oraz system akwizycji danych do komputera PC. Pracę należy poprzedzić przeglądem literaturowym na potrzeby wyboru mikrokontrolera, czujnik i elementów układu. Po zbudowaniu układu należy przetestować, a ostatecznie zredagować pracę pisemną</t>
  </si>
  <si>
    <t>Pozycjonowanie panelu fotowoltaicznego</t>
  </si>
  <si>
    <t>Positioning of the solar panel</t>
  </si>
  <si>
    <t>Celem pracy jest budowa układu pozycjonowania panelu solarnego na potrzeby optymalizacji jego wydajności. Pracę należy rozpocząć przeglądem literaturowym dotyczącym stosowanych rozwiązań. W ramach części praktycznej, należy z wykorzystaniem dowolnego mikrokontrolera wykonać układ pomiarowy do kątowego pomiaru natężenia światła celem określenia pozycji słońca oraz układ sterowania położeniem panelu względem słońca. Pracę należy zakończyć badaniami oraz redakcją pracy pisemnej.</t>
  </si>
  <si>
    <t>Układ zarządzania energią w urządzeniach transportu osobistego</t>
  </si>
  <si>
    <t>Energy management system in personal transport devices</t>
  </si>
  <si>
    <t>Celem pracy jest zaprojektowanie, zbudowanie oraz przebadanie układu BMS ((Battery Management System). Zadaniem BMS jest ładowanie ogniw wraz z balansowaniem, zabezpieczenie przed zwarciem, lub zbyt wysokim prądem rozładowania. Na podstawie charakterystyk zastosowanych ogniw możliwie będzie dokładnie określać czas ładowania, zapas energii w procentach jak i zasięgu w kilometrach. Pracę należy zakończyć redakcją dokumentu.</t>
  </si>
  <si>
    <t>Model matematyczny napędu z uwzględnieniem luzu i tarcia</t>
  </si>
  <si>
    <t>Mathematical model of the drive with backlash and friction</t>
  </si>
  <si>
    <t>Celem pracy jest zamodelowanie i przebadanie układu napędowego złożonego mechanicznie. W pierwszej kolejności należy zamodelować w Simulinku SimPowerSystem/Stateflow układ napędowy idealny. Opracować do niego ukłąd sterowania. Następnie przeprowadzić przegląd literatury przedmiotu. Kolejno zamodelować układ z tarciem oraz tarciem i luzem. Dostroić ukłąd regulacji. Przeprowadzić badania. Zredagować pracę pisemną.</t>
  </si>
  <si>
    <t>Analiza metrologiczna przetworników wartości skutecznej</t>
  </si>
  <si>
    <t>Metrological analysis of RMS converters</t>
  </si>
  <si>
    <t xml:space="preserve">Celem pracy inżynierskiej jest zaprojektowanie, zbudowanie i przeprowadzenie badań dwóch wybranych przetworników wartości skutecznej opisanych funkcją jawną i funkcją uwikłaną. W zakresie pracy należy przedstawić porównanie przetworników wartości skutecznej jako gotowych rozwiązań, wybór 2 układów, zaprojektowanie układu pomiarowego, przeprowadzenie badań i zredagowanie pracy. Praca ma charakter konstrukcyjny. </t>
  </si>
  <si>
    <t>Dusza Daniel Dr inż.</t>
  </si>
  <si>
    <t>Linearizer for Pt100 sensors.</t>
  </si>
  <si>
    <t>Celem pracy jest rozszerzenie wiedzy w zakresie przetworników temperatury. W zakresie pracy należy przedstawić przegląd literaturowy różych rozwiązań czujników temperatury oraz ukłądów linearyzującyhc, następnie na tej podstawie dokonać wyboru układu, zbudować prototyp oraz przeprowadzić badania z wykorzystaniem symulatora przetworników Pt100. Praca ma charakter konstrukcyjny.</t>
  </si>
  <si>
    <t>Przekładnik prądowy Brooksa i Holtza z wtórnikiem napięcia</t>
  </si>
  <si>
    <t>Brooks and Holtz current instrument transformer with voltage follower</t>
  </si>
  <si>
    <t>Przegląd literaturowy przekładników jednordzeniowych i dwurdzeniowych ze szczególnym uwzględnieniem przekładników Brooksa i Holtza. Zaprojektowanie i wykonanie przekładnika Brooksa i Holtza z wtórnikiem napięcia eliminującym efekt interakcji w przekładniku. Przeprowadzenie badań wykonanego przekładnika i opracowanie projektu inżynierskiego.</t>
  </si>
  <si>
    <t>Badanie właściwości magnetycznych prętów z magnesami trwałymi</t>
  </si>
  <si>
    <t>Testing the magnetic properties of rods with permanent magnets</t>
  </si>
  <si>
    <t>Celem pracy jest przeprowadzenie analizy literaturowej i wykonanie badań pręta zawierającego pakiety magnesów neodymowych ułożonych przeciwsobnie służących do zbierania elementów ferromagnetycznych w przemyśle. Badania należy wykonać dostępnymi przyrządami a wynikiem jest zredagowanie pracy inżynierskiej.</t>
  </si>
  <si>
    <t>Pomiar prądu stałego metodą indukcujną</t>
  </si>
  <si>
    <t xml:space="preserve">Inductive method of DC current measurement </t>
  </si>
  <si>
    <t>Celem pracy jest zbadanie właściwości metody pomiaru prądu stałego z wykorzystaniem cewki Rogowskiego i komparatora magnetycznego. Zakres pracy  obejmuje zaprojektowanie algorytmu w środowisku LabView, przeprowadzenie badań oraz zredagowanie pracy.</t>
  </si>
  <si>
    <t>Automatyzacja procesów magazynowych z wykorzystaniem technologii RFID</t>
  </si>
  <si>
    <t>Automation of warehouse processes using RFID technology</t>
  </si>
  <si>
    <t>Celem pracy dyplomowej jest zapoznanie się z technologią RFID, zaprojektowanie oraz wykonanie systemu RFID w celu usprawnienia procesów magazynowych. Zakres pracy obejmuje analizę literaturową technologii RFID, zapoznanie się z jej standardami oraz  funkcjonowaniem, zaprojektowanie nowego systemu RFID a następnie jego wykonanie i przeprowadzenie testów oraz zredagowanie pracy.</t>
  </si>
  <si>
    <t>Dybkowski Mateusz Dr hab. inż.</t>
  </si>
  <si>
    <t>Kompensacja czasu martwego w przekształtnikowych układach napędowych</t>
  </si>
  <si>
    <t>Dead time compensation in power electronics converters</t>
  </si>
  <si>
    <t>CEL I ZAKRES PRACY:
Celem pracy jest opracowanie układu sterowania   napędu indukcyjnego z kompensacją czasu martwego przekształtnika częstotliwości
Zakres pracy obejmuje:
- zapoznanie się z tematyką napędów indukcyjnych
- zapoznanie się z tematyką kompensacji czasu martwego przekształtnika
- opracowanie ukłaów sterowania z kompensacją czasu martwego przekształtnika częstotliwości
- wykonanie badań symulacyjnych;
- ocena uzyskanych wyników;
- redakcja pracy</t>
  </si>
  <si>
    <t>Analiza metod sterowania przemiennikiem częstotliwości</t>
  </si>
  <si>
    <t>Analysis of power converter control methods</t>
  </si>
  <si>
    <t>Celem pracy jest wykonanie układów sterowania  dla przekształtnika częstotliwości 
Zakres pracy obejmuje:
- zapoznanie się z tematyką napędów przekształtnikowych;
- realizacja modulatora PWM, THIPWM oraz SVM, wykonanie badań w szerokim zakresie zmian napięcia (obszar liniowy oraz nieliniowy);
- wykonanie badań symulacyjnych w wybranym środowisku;- wykonanie badań eksperymentalnych w wybranym środowisku;
- analiza otrzymanych wyników;
- redakcja pracy</t>
  </si>
  <si>
    <t>Wykrywanie uszkodzeń stojana silnika indukcyjnego w układach wektorowych</t>
  </si>
  <si>
    <t>Stator fault detection in the vector controlled induction motor drives</t>
  </si>
  <si>
    <t>Celem pracy jest analiza możliwości wykrywania uszkodzeń stojana silnika indukcyjnego w układach sterowanych metodami wektorowymi 
Zakres pracy obejmuje:
- zapoznanie się z tematyką napędów przekształtnikowych;
- zapoznanie się z tematyką diagnostyki napędów elektrycznych;
- realizacja wybranej metod sterowania wektorowego dla silnika z uszkodzonym stojanem;
- analiza wpływu uszkodzeń stojana na pracę napędu;
- detekcja uszkodzeń stojana silnika indukcyjnego;
- wykonanie badań symulacyjnych i wstępna weryfikacja otrzymanych wyników;
- analiza otrzymanych wyników;
- redakcja pracy</t>
  </si>
  <si>
    <t>Napęd wektorowy z silnikiem PMSM</t>
  </si>
  <si>
    <t xml:space="preserve">Vector controlled PMSM drive </t>
  </si>
  <si>
    <t>Celem pracy jest opracowanie układu sterowania wektorowego dla napędu z silnikiem PMSM i jego weryfikacja w różnych warunkach pracy
Zakres pracy obejmuje:
- zapoznanie się z tematyką napędów wektorowych;
- zapoznanie się z tematyką estymacji zmiennych stanuh;
- realizacja wybranej metod sterowania wektorowego dla silnika PMSM;
- analiza pracy napędu PMSM;
- wstępna weryfikacja otrzymanych wyników, możliwa weryfikacja eksperymentalna;
- analiza otrzymanych wyników;
- redakcja pracy</t>
  </si>
  <si>
    <t>Wykorzystanie sztucznych sieci neuronowych do estymacji parametrów schematu zastępczego silnika indukcyjnego</t>
  </si>
  <si>
    <t>Artificial neural networks application to the Induction motor parameters estimation</t>
  </si>
  <si>
    <t>Celem pracy jest opracowanie układu sterowania  dla napędu indukcyjnego z estymatorami wykorzystującymi sztuczne sieci neuronowe do estymacji niedostępnych zmiennych stanu i parametrów i jego weryfikacja w różnych warunkach pracy
Zakres pracy obejmuje:
- zapoznanie się z tematyką napędów indukcyjnych;
- zapoznanie się z tematyką estymacji zmiennych stanu;
- realizacja wybranej metod sterowania wektorowego dla silnika indukcyjnego;
- opracowanie estymatorów parametrów SI;
- wykonanie badań symulacyjnych i wstępna weryfikacja otrzymanych wyników, mozliwa weryfikacja eksperymentalna;
- analiza otrzymanych wyników;
- redakcja pracy</t>
  </si>
  <si>
    <t>Wykorzystanie sztucznych sieci neuronowych do estymacji prędkości kątowej silnika indukcyjnego</t>
  </si>
  <si>
    <t>Artificial neural networks application to the Induction motor speed estimation</t>
  </si>
  <si>
    <t>Celem pracy jest opracowanie układu sterowania  dla napędu indukcyjnego z estymatorami wykorzystującymi sztuczne sieci neuronowe do estymacji prędkości kątowej i jego weryfikacja w różnych warunkach pracy
Zakres pracy obejmuje:
- zapoznanie się z tematyką napędów indukcyjnych;
- zapoznanie się z tematyką estymacji zmiennych stanu;
- realizacja wybranej metod sterowania wektorowego dla silnika indukcyjnego;
- opracowanie estymatorów pedkości kątowej SI (sieci neuronowe);
- wykonanie badań symulacyjnych i wstępna weryfikacja otrzymanych wyników, możliwa weryfikacja eksperymentalna;
- analiza otrzymanych wyników;
- redakcja pracy</t>
  </si>
  <si>
    <t>Wpływ czasu martwego przekształtnika częstotliwości na prace napędu sterowanego metoda wektorową</t>
  </si>
  <si>
    <t xml:space="preserve">The influence of the frequency converter dead time on the work of the vector-controlled drive </t>
  </si>
  <si>
    <t>Celem pracy jest opracowanie układu sterowania wektorowego silnika indukcyjnego i analiza wpływu czasu martwego przekształtnika częstotliwości na jego pracę
Zakres pracy obejmuje:
- zapoznanie się z tematyką napędów indukcyjnych;
- zapoznanie się z tematyką kompensacji czasu martwego przekształtników częstotliwości;
- analiza wpływu czasu martwego przekształtnika częstotliwości na prace napędu indukcyjnego
- analiza otrzymanych wyników;
- redakcja pracy</t>
  </si>
  <si>
    <t xml:space="preserve">Analysis of the operation of active rectifiers </t>
  </si>
  <si>
    <t>Wykorzystanie układów szybkiego prototypowania do sterowania silnikami elektrycznymi</t>
  </si>
  <si>
    <t xml:space="preserve">The use of rapid prototyping systems to control electric motors </t>
  </si>
  <si>
    <t>Celem pracy jest analiza możliwości wykorzystania układów szybkiego prototypowania do sterowania silnikami indukcyjnymi
Zakres pracy obejmuje:
- zapoznanie się z tematyką układów szybkiego prototypowania (rapid prototyping)
- zapoznanie się z układów sterowania silników indukcyjnych;
- realizacja sterowania skalarnego oraz sterowania DFOC silnika indukcyjnego na procesorze DS1104;
- wykonanie badań  i wstępna weryfikacja otrzymanych wyników,
- analiza otrzymanych wyników;
- redakcja pracy</t>
  </si>
  <si>
    <t>Modelowanie układów sterowania silników indukcyjnych przy wykorzystaniu karty DS1104</t>
  </si>
  <si>
    <t xml:space="preserve">Modeling of induction motor control systems using the DS1104 card </t>
  </si>
  <si>
    <t>Celem pracy jest analiza możliwości wykorzystania układów szybkiego prototypowania do sterowania silnikami indukcyjnymi
Zakres pracy obejmuje:
- zapoznanie się z tematyką układów szybkiego prototypowania (rapid prototyping)
- zapoznanie się z układów sterowania silników indukcyjnych;
- realizacja sterowania skalarnego oraz sterowania DTC silnika indukcyjnego na procesorze DS1104;
- wykonanie badań  i wstępna weryfikacja otrzymanych wyników,
- analiza otrzymanych wyników;
- redakcja pracy</t>
  </si>
  <si>
    <t>Wykorzystanie karty dSpace do prototypowania układów napędowych</t>
  </si>
  <si>
    <t>Celem pracy jest analiza możliwości wykorzystania układów szybkiego prototypowania do realizacji algorytmów sterowania silników AC i DC
Zakres pracy obejmuje:
- zapoznanie się z tematyką układów szybkiego prototypowania (rapid prototyping)
- zapoznanie się z układów sterowania silnikó indukcyjnych i silników prądu stałego;
- realizacja sterowania kaskadowego z silnikiem prądu stałego na procesorze DS1104  (MiL - Model in the Loop)                                                                          - realizacja sterowania skalarnego oraz sterowania DFOC silnika indukcyjnego na procesorze DS1104;
- wykonanie badań  i wstępna weryfikacja otrzymanych wyników,
- analiza otrzymanych wyników;
- redakcja pracy</t>
  </si>
  <si>
    <t xml:space="preserve">Wykorzystanie układów szybkiego prototypowania do  sterowania przemiennikiem częstotliwości metodą SVM </t>
  </si>
  <si>
    <t xml:space="preserve">The use of rapid prototyping systems to control the frequency converter using the SVM method </t>
  </si>
  <si>
    <t>Celem pracy jest analiza mozliwości wykorzystania układów szybkiego prototypowania do realizacji algorytmów sterowania SVM przemiennikiem częstotliwości
Zakres pracy obejmuje:
- zapoznanie się z tematyką układów szybkiego prototypowania (rapid prototyping)
- zapoznanie się z układów sterowania przemienników częstotliwości (MSI, THI PWM, SVM)
- realizacja sterowania MSI, SVM (MiL - Model in the Loop)                                                               - realizacja sterowania skalarnego (z modulacją SVM) silnika indukcyjnego na procesorze DS1104 - badania eksperymentalne;
- wykonanie badań  i wstępna weryfikacja otrzymanych wyników,
- analiza otrzymanych wyników;
- redakcja pracy</t>
  </si>
  <si>
    <t>Stanowisko laboratoryjne do wyznaczania charakterystyk mechanicznych silników indukcyjnych</t>
  </si>
  <si>
    <t xml:space="preserve">Laboratory stand for determining the mechanical characteristics of induction motors </t>
  </si>
  <si>
    <t>Robot z funkcją przenoszenia paczek</t>
  </si>
  <si>
    <t>A robot with a package handling function</t>
  </si>
  <si>
    <t xml:space="preserve">Celem pracy jest zbudowanie i zaprogramowanie robota umożliwiającego przenoszenie paczek. 
W zakres pracy wchodzi: 
1. Wybór podzespołów wchodzących w skład robota.
2. Zaprojektowanie i zbudowanie robota. 
3. Opracowanie i wykonanie programu sterującego. </t>
  </si>
  <si>
    <t>Ewert Paweł Dr inż.</t>
  </si>
  <si>
    <t>Robot mobilny z funkcją przechodzenia labiryntu</t>
  </si>
  <si>
    <t>A mobile robot with a maze traversing function</t>
  </si>
  <si>
    <t xml:space="preserve">Celem pracy jest zbudowanie i zaprogramowanie robota mobilnego przechodzącego labirynt.
W zakres pracy wchodzi: 
1. Wybór podzespołów wchodzących w skład robota mobilnego.
2. Zaprojektowanie i zbudowanie robota mobilnego.
3. Zaprogramowanie robota mobilnego do przechodzenia labiryntu.
4. Przeprowadzenie testów działania robota mobilnego. </t>
  </si>
  <si>
    <t>Zastosowanie mikrokontrolera do diagnostyki silników elektrycznych</t>
  </si>
  <si>
    <t>Application of a microcontroller for the diagnosis of electric motor drives</t>
  </si>
  <si>
    <t xml:space="preserve">Celem pracy jest opracowanie przyrządu bazującego na wybranym mikrokontrolerze umożliwiającego monitorowanie stanu technicznego silników elektrycznych. 
W zakres pracy wchodzi: 
1. Wybór sygnału diagnostycznego. 
2. Wybór parametrów diagnostycznych umożliwiających monitorowanie stanu technicznego silników elektrycznych. 
3. Zaprojektowanie i wykonanie przyrządu diagnostycznego. 
4. Weryfikacja eksperymentalna zbudowanego urządzenia. 
Wymagania: dobra znajomość programowania mikrokontrolerów. </t>
  </si>
  <si>
    <t>Wykrywanie niewyosiowania układu napędowego z silnikiem synchronicznym z magnesami trwałymi</t>
  </si>
  <si>
    <t>Detection of a misalignment of a drive system with a permanent magnet synchronous motor</t>
  </si>
  <si>
    <t>Celem pracy jest przegląd metod diagnostycznych umożliwiających wykrywanie niewyosiowania układu napędowego z silnikiem PMSM. 
W zakres pracy wchodzi: 
1. Zapoznanie się z problematyką wykrywania niewyosiowania układu napędowego. 
2. Opracowanie w środowisku LabView aplikacji umożliwiającej wykrywanie niewyosiowania. 
3. Przeprowadzenie badań eksperymentalnych na obiekcie rzeczywistym z zamodelowanym niewyosiowaniem. 
4. Analiza uzyskanych wyników i redakcja pracy.</t>
  </si>
  <si>
    <t>Zastosowanie sieci neuronowych do wykrywania uszkodzeń łożysk tocznych w silnikach bezszczotkowych</t>
  </si>
  <si>
    <t>Usage of neural networks to detect rolling bearing damages in brushless motors</t>
  </si>
  <si>
    <t>Celem pracy jest analiza możliwości zastosowania sieci neuronowych do wykrywania uszkodzeń łożysk tocznych w silnikach bezszczotkowych. 
W zakres pracy wchodzi: 
1. Zapoznanie się w problematyką wykrywania uszkodzeń łożysk tocznych w silnikach bezszczotkowych. 
2. Opracowanie w środowisku LabView aplikacji umożliwiającej wykrywanie uszkodzeń łożysk tocznych silników bezszczotkowych.
3. Opracowanie detektorów neuronowych. 
4. Weryfikacja opracowanych detektorów neuronowych. 
5. Analiza uzyskanych wyników i redakcja pracy.</t>
  </si>
  <si>
    <t>Zastosowanie robota przemysłowego do obsługi gry planszowej</t>
  </si>
  <si>
    <t>Use of an industrial robot to operate a board game</t>
  </si>
  <si>
    <t xml:space="preserve">Celem pracy jest analiza możliwości wykorzystania robota przemysłowego do obsługi gry planszowej. 
W zakres pracy wchodzi: 
1. Przystosowanie robota do obsługi gry planszowej, 
2. Przygotowanie interfejsu użytkownika obsługującego grę planszową oraz pracę robota, 
3. Opracowanie i wykonanie programu sterującego robotem na bazie oprogramowania Cosimir Industrial lub RT-Toolbox. </t>
  </si>
  <si>
    <t>Analiza zapadów napięcia sieci AC w systemach elektrowni wiatrowych z generatorami PMSG</t>
  </si>
  <si>
    <t>Analysis of grid voltage sags in wind turbine systems with PMSG</t>
  </si>
  <si>
    <t>Cel pracy obejmuje przeprowadzenie analizy układów sterowania elektrowni wiatrowej z generatorem PMSG podczas występowania stanów awaryjnych sieci AC. Zakres pracy obejmuje analizę literaturową przekształtnikowego modelu matematycznego elektrowni wiatrowej oraz analizę wybranej metody sterowania systemem przekształtnikowym podczas występowania symetrycznego i niesymetrycznego zapadu napięcia sieci AC. Opracowanie modeli symulacyjnych w pakiecie Matlab-Simulink oraz wykonanie badań dla wybranych stanów zapadów napięcia sieci AC.</t>
  </si>
  <si>
    <t>Gajewski Piotr Dr inż.</t>
  </si>
  <si>
    <t>Analiza hybrydowego systemu energii odnawialnej z turbiną wiatrową, panelami fotowoltaicznymi i systemem magazynowania energii.</t>
  </si>
  <si>
    <t>Analysis of hybrid renewable energy system with wind turbine, photovoltaic panels and energy storage system.</t>
  </si>
  <si>
    <t xml:space="preserve">Cel pracy obejmuje analizę hybrydowego systemu energii odnawialnej złożonego z elektrowni wiatrowej z generatorem PMSG, paneli fotowoltaicznych oraz układu baterii do akumulacji energii. Zakres pracy obejmuje analizę literaturową przekształtnikowego układu energii odnawialnej, przegląd przekształtnikowych układów sterowania, opracowanie modeli symulacyjnych w pakiecie Matlab-Simulink oraz wykonanie badań dla wybranych stanów pracy sytemu hybrydowego. </t>
  </si>
  <si>
    <t>Analiza przekształtnikowego systemu elektrowni wiatrowej z generatorem PMSG współpracującego z systemem akumulacji energii.</t>
  </si>
  <si>
    <t>Analysis of wind enery conversion system with PMSG and energy storage system.</t>
  </si>
  <si>
    <t>Cel pracy obejmuje wykonanie analizy układu sterowania elektrowni wiatrowej z generatorem PMSG i systemem akumulacji energii. Zakres pracy obejmuje analizę przekształtnikowego modelu matematycznego elektrowni wiatrowej oraz przegląd metod sterowania generatorem PMSG, opracowanie modeli symulacyjnych w pakiecie Matlab-Simulink oraz wykonanie badań dla wybranych stanów pracy elektrowni wiatrowej.</t>
  </si>
  <si>
    <t xml:space="preserve">Analiza metod bezpośredniego sterowania systemem elektrowni wiatrowej z generatorem synchronicznym o magnesach trwałych 
</t>
  </si>
  <si>
    <t>Analysis of direct control methods for wind energy conversion system with PMSG</t>
  </si>
  <si>
    <t>Cel pracy obejmuje poznanie właściwości generatorów synchronicznych z magnesami trwałymi oraz analizę metod bezpośredniego sterowania z wykorzystaniem turbiny wiatrowej. Zakres pracy obejmuje analizę literaturową modelu matematycznego generatora synchronicznego z magnesami trwałymi, oraz przegląd wykorzystywanych metod bezpośredniego sterowania, opracowanie modeli symulacyjnych w pakiecie Matlab-Simulink oraz wykonanie badań dla wybranych stanów systemu elektrowni wiatrowej.</t>
  </si>
  <si>
    <t>Numeryczna analiza zjawisk elektromagnetycznych zachodzących w synchronicznym silniku wyciągowym o P=2500 kW i 2p=40</t>
  </si>
  <si>
    <t>Numerical analysis of electromagnetic phenomena existing in synchronous motor with P=2500 kW &amp; 2p=40</t>
  </si>
  <si>
    <t>Budowa modelu polowo-obwodowego silnika synchronicznego. Obliczenia elektromagnetyczne silnika podczas rzeczywistego cyklu wyciągowego. Wyznaczenie charakterystyk czasowych wielkości elektrycznych i mechanicznych. Analiza zjawisk elektromagnetycznych.</t>
  </si>
  <si>
    <t>Gozdowiak Adam Dr inż.</t>
  </si>
  <si>
    <t>Badanie wpływu zmiennego obciążenia pompy na tętnienia prądu stojana w silniku synchronicznym dużej mocy</t>
  </si>
  <si>
    <t>Impact of variable pump load on the stator current ripple in a high-power synchronous motor</t>
  </si>
  <si>
    <t xml:space="preserve">Budowa modelu polowo-obwodowego silnika synchronicznego dużej mocy. Zakres pracy będzie obejmował analizę obliczeniową możliwości ograniczenia tętnień prądu stojana w silniku synchronicznym dużej mocy poprzez wprowadzenie zmian konstrukcyjnych w maszynie. </t>
  </si>
  <si>
    <t>Wpływ ekscentryczności wirnika na właściwości eksploatacyjne silnika synchronicznego wzbudzanego magnesami trwałymi</t>
  </si>
  <si>
    <t>Impact of eccentricity of the rotor on the operational properties of a LSPMSM</t>
  </si>
  <si>
    <t>Analiza numeryczna błędnej syncrhonizacji hydrogeneratora</t>
  </si>
  <si>
    <t>Numerical analysis of faulty synchronization of hydrogenerator</t>
  </si>
  <si>
    <t>Celem pracy jest analiza wybranych stanów błędnej synchronizacji hydrogeneratora. Zakres pracy będzie obejmował budowę polowo-obwodowego modelu hydrogeneratora, jego weryfikację oraz symulację różnych przesunięć fazowych napięć podczas synchronizacji.</t>
  </si>
  <si>
    <t>Polowo-obwodowa analiza podwójnego zwarcia doziemnego turbogeneratora</t>
  </si>
  <si>
    <t>Field-circuit analysis of double ground fault in the turbogenerator excitation winding</t>
  </si>
  <si>
    <t>Celem pracy jest zbadanie zjawisk zachodzących w przewodzących elementach konstrukcyjnych wirnika turbogeneratora podczas podwójnych zwarć doziemnych w uzwojeniu wzbudzenia. Zakres pracy obejmuje analizę obliczonych wyższych harmonicznych w przebiegach indukowanej siły elektromotorycznej i prądu twornika oraz wyznaczenie charakterystyk czasowych wielkości elektrycznych i mechanicznych dla wybranego dla wybranych zwarć.</t>
  </si>
  <si>
    <t>Numeryczna analiza zjawisk elektromagnetycznych zachodzących w synchronicznym generatorze wzbudzanym magnesami trwałymi</t>
  </si>
  <si>
    <t>Numerical analysis of electromagnetic phenomena existing in the permanent magnet synchronous generator</t>
  </si>
  <si>
    <t>Detektory iskrzenia jako ochrona uzupełniająca w ochronie przeciwpożarowej</t>
  </si>
  <si>
    <t>Arc Fault Detection Device as an additional protection against fire hazard</t>
  </si>
  <si>
    <t>Gwoździewicz Maciej Dr inż.</t>
  </si>
  <si>
    <t>Arkusz do wyznaczania sprawności i strat poszczególnych silnika indukcyjnego oraz zgodności badanego silnika z normą IEC 60034-1</t>
  </si>
  <si>
    <t>Spreadsheet for power losses and efficiency of induction motor determination and compliance of the investigated motor with the norm IEC 60034-1</t>
  </si>
  <si>
    <t>Celem pracy jest stworzenie arkusza do wyznaczania strat poszczególnych oraz sprawności badanego silnika indukcyjnego oraz zgodności badanego silnika z wymaganiami normy IEC 60034-1.</t>
  </si>
  <si>
    <t>Model silnika uniwersalnego</t>
  </si>
  <si>
    <t>Universal motor model</t>
  </si>
  <si>
    <t>Celem pracy jest budowa modelu fizycznego komutatorowego silnika uniwersalnego przeznaczonego do zajęć dydaktycznych wraz z opracowaniem opisu ćwiczenia laboratoryjnego związanego z badaniem tego silnika.</t>
  </si>
  <si>
    <t>Rozmyte sterowanie prędkością silnika indukcyjnego</t>
  </si>
  <si>
    <t>Fuzzy logic speed control applied for induction motor</t>
  </si>
  <si>
    <t>Projekt dyplomowy zakłada modelowanie (w wybranym środowisku obliczeniowym) układu sterowania prędkością silnika indukcyjnego. Poza obiektem, należy zaimplementować część związaną z układami energoelektronicznymi. Wspomniane urządzenia będą kontrolowane zgodnie z założeniami metody bezpośredniego sterowania momentem (Direct Torque Control). Następnie, w zewnętrznym układzie kontroli prędkości, zastosowany zostanie regulator rozmyty. W części opisowej należy przedstawić etapy oraz problemy projektowe, a także wyniki testów.</t>
  </si>
  <si>
    <t>Kamiński Marcin Dr hab. inż.</t>
  </si>
  <si>
    <t>Robot mapujący kształty otoczenia</t>
  </si>
  <si>
    <t>Robot mapping shapes of environment</t>
  </si>
  <si>
    <t>Podstawowym celem pracy dyplomowej jest wykonanie mobilnego modelu, który będzie przemieszczał się zgodnie z wytycznymi użytkownika (definiowanymi zdalnie). Robot powinien zostać wyposażony w czujniki odległości, które będą zapisywały informacje w trakcie ruchu. Na podstawie uzyskanych danych zostanie podjęta próba wykonania graficznej prezentacji kształtów napotkanych elementów. Podstawą konstrukcji będzie modelarski układ napędowy z silnikiem prądu stałego oraz  układ programowalny (wybrany mikrokontroler). W testach należy uwzględnić zakłócenia związane z jakością oświetlenia zewnętrznego, rodzajem materiału elementów otoczenia, itd.</t>
  </si>
  <si>
    <t>Sterownik robota ramieniowego</t>
  </si>
  <si>
    <t>Arm robot controller</t>
  </si>
  <si>
    <t>Zgodnie z tytułem pracy dyplomowej, podstawowym zadaniem jest zaprojektowanie oraz wykonanie modelu niewielkiego robota. Część konstrukcyjna powinna bazować na serwomechanizmach modelarskich, natomiast algorytm sterujący działaniem układu zostanie zaimplementowany w Arduino. Element nadzorujący będzie stanowiła aplikacja, opracowana w wybranym języku programowania, dla komputera PC lub urządzenia mobilnego.</t>
  </si>
  <si>
    <t>Implementacja radialnych sieci neuronowych w układzie Arduino</t>
  </si>
  <si>
    <t>Implementation of radial basis neural networks in Arduino</t>
  </si>
  <si>
    <t>Celem pracy dyplomowej jest analiza przetwarzania danych oraz algorytmów adaptacyjnych związanych z sieciami neuronowymi, w których uwzględnione zostaną radialne funkcje aktywacji. Trening modeli neuronowych zostanie przeprowadzony w trybie off-line. Kolejnym zadaniem jest implementacja sieci neuronowych w układzie Arduino. Poza częścią symulacyjno-sprzętową należy przeprowadzić analizę problemów projektowych dotyczących badanych struktur (np. wpływ liczby neuronów ukrytych na dokładność reprezentacji zbiorów treningowych). Właściwości modeli będą testowane na podstawie problemów opisanych przez dane wygenerowane komputerowo oraz w oparciu o próbki pomiarowe.</t>
  </si>
  <si>
    <t>Stabilny regulator adaptacyjny z modelem odniesienia zastosowany w pętli sterowania prędkością napędu elektrycznego</t>
  </si>
  <si>
    <t>Stable MRAC controller (Model Reference Adaptive Controller) applied for speed control loop of electric drive</t>
  </si>
  <si>
    <t>Zakres merytoryczny pracy dyplomowej został podzielony na dwie części. Pierwszy etap obejmuje zaprojektowanie stabilnego modelu adaptacyjnego, który zostanie zaimplementowany jako regulator prędkości napędu elektrycznego z silnikiem prądu stałego. W tym celu zastosowane zostaną rozważania bazujące na teorii Lyapunova. W dalszych pracach, problematyczne parametry układu regulacji należy wyznaczyć za pomocą wybranego algorytmu optymalizacyjnego z grupy SI (Swarm Inspired). Poza obliczeniami projektowymi, praca uwzględnia badania symulacyjne oraz implementację regulatora w układzie programowalnym (symulacje sprzętowe).</t>
  </si>
  <si>
    <t>Badania symulacyjne układu sterowania bezszczotkowym silnikiem prądu stałego</t>
  </si>
  <si>
    <t>Simulations of control structure with BLDC motor</t>
  </si>
  <si>
    <t>Początkowym zadaniem projektu dyplomowego jest analiza literatury dotyczącej metod sterowania silnikami BLDC. Następnie wybrany układ regulacji prędkości zostanie zamodelowany w wybranym języku programowania. Wspomniane zadanie zakłada pominięcie gotowych bibliotek (należy uwzględnić konstrukcję falownika oraz regulator prędkości). Przeprowadzone zostaną badania prezentujące właściwości dynamiczne obiektu, a także wpływ zmian wybranych parametrów na działanie układu.</t>
  </si>
  <si>
    <t>Układ sterowania silnikiem prądu stałego</t>
  </si>
  <si>
    <t>Control system of DC motor</t>
  </si>
  <si>
    <t>Projekt dyplomowy dotyczy konstrukcji części energoelektronicznej dla modelarskiego silnika prądu stałego. Zakres obejmuje zaprojektowanie oraz wykonanie mostka H. Sterowanie działaniem systemu będzie realizowane poprzez mikrokontroler. Należy również przeprowadzić analizę różnych sposobów podłączenia sygnału PWM do części zasilającej. Dodatkowo przewidziano przesyłanie danych do komputera oraz realizację wirtualnego panelu operatorskiego (aplikacja opracowana w języku programowania wysokiego poziomu, wykorzystanie bibliotek graficznych).</t>
  </si>
  <si>
    <t>Robot do usuwania mikroplastiku z wód morskich</t>
  </si>
  <si>
    <t>Robot to clean microplastics in seas</t>
  </si>
  <si>
    <t>Celem pracy dyplomowej jest zaprojektowanie oraz wykonanie modelu robota, który będzie poruszał się w wodzie. Zadaniem obiektu jest usuwanie drobinek mikroplastiku. Wśród elementów konstrukcyjnych należy wymienić modelarskie silniki prądu stałego (napęd robota) oraz wybrany układ programowalny (algorytm sterowania). Funkcjonalne zagadnienia dotyczą wykrywania oraz przechwytywania elementów plastikowych, a także zdalnego nadzoru nad działaniem robota.</t>
  </si>
  <si>
    <t>Sterownik silnika BLDC</t>
  </si>
  <si>
    <t>Hardware controller of BLDC motor</t>
  </si>
  <si>
    <t>Podstawowym zadaniem projektu dyplomowego jest opracowanie koncepcji oraz konstrukcja falownika zasilającego bezszczotkowy silnik prądu stałego (małej mocy). Sterowanie pracą kluczy będzie realizowane za pomocą układu programowalnego. Należy również przeprowadzić analizę możliwości pomiaru oraz ewentualnego odtwarzania prędkości. Dodatkowo wykonana zostanie aplikacja umożliwiająca monitorowanie wybranych zmiennych oraz zadawanie warunków pracy napędu. Ostatnim etapem projektu są badania eksperymentalne.</t>
  </si>
  <si>
    <t>Rozmyte sterowanie napędem elektrycznym z silnikiem prądu stałego</t>
  </si>
  <si>
    <t>Fuzzy logic based control applied for electric drive with DC motor</t>
  </si>
  <si>
    <t>Celem pracy dyplomowej jest modyfikacja klasycznej (kaskadowej) struktury sterowania prędkością układu napędowego z silnikiem prądu stałego. W tym celu, w nadrzędnej pętli systemu wprowadzony zostanie regulator rozmyty. Dodatkowe założenia dotyczą optymalizacji parametrów struktury, która zostanie wykonana z zastosowaniem algorytmów optymalizacyjnych opartych o obserwacje oddziaływań stadnych organizmów (np. Flower Pollination Algorithm). W zakresie pracy uwzględniono badania symulacyjne oraz implementację testowanego regulatora w procesorze ARM.</t>
  </si>
  <si>
    <t>System mechatroniczny zastosowany do sterowania modelem systemu kolejowego</t>
  </si>
  <si>
    <t>Mechatronic system for control of railway model</t>
  </si>
  <si>
    <t>Celem pracy dyplomowej jest zaplanowanie oraz wykonanie modelu infrastruktury kolejowej. Pierwszy punkt zakresu pracy dyplomowej obejmuje wykonanie napędu (z modelarskim silnikiem prądu stałego) modelu pociągu. W konstrukcji należy uwzględnić również dodatkowe elementy związane z sygnalizacją świetlną, automatyzacją przejazdów kolejowych, kontrolą zwrotnic, etc. Należy zapewnić automatyczną pracę systemu. W związku z tym, konieczne będzie zastosowanie wymaganych czujników, a także opracowanie algorytmu oraz implementacja programu w mikrokontrolerze. Jednym z istotnych założeń jest również zdalna kontrola działania modelu.</t>
  </si>
  <si>
    <t>Mikroprocesorowy system do graficznej analizy zmiennych stanu napędu elektrycznego</t>
  </si>
  <si>
    <t>Microprocessor system for graphical analysis of state variables in electric drive</t>
  </si>
  <si>
    <t>Celem pracy dyplomowej jest wizualizacja dynamicznych sygnałów rejestrowanych w napędzie elektrycznym. W tym celu należy wykonać system mikroprocesorowy, którego zadaniem będzie odczyt, przetworzenie danych oraz przesłanie (w zakresie należy również przeanalizować bezprzewodową komunikację) odpowiednich wartości do komputera. Kolejnym zadaniem będzie opracowanie oprogramowania, zapewniającego graficzną prezentację zmiennych stanu (np. prędkości oraz prądu), a także dodatkowe funkcje związane z przetwarzaniem sygnałów.</t>
  </si>
  <si>
    <t>Pomiar emisji harmonicznych prądu odbiorników 1 fazowych.</t>
  </si>
  <si>
    <t>Measurement of harmonic current emissions from single-phase receivers.</t>
  </si>
  <si>
    <t>Celem pracy jest napisanie oprogramowania wykonującego pomiar emisji harmonicznych zgodnie z wytycznymi normy EN 61000-3-2. Oprogramowanie powinno składać się z 2 niezależnych aplikacji wykonujących : a)rejestrację danych  b) porównanie wartości harmonicznych z limitami w normie i stwierdzenie zgodności.</t>
  </si>
  <si>
    <t>Kosobudzki Grzegorz Dr inż.</t>
  </si>
  <si>
    <t>Testy odporności odbiorników na zaburzenia w sieci zasilającej</t>
  </si>
  <si>
    <t>Power supply disturbances immunity tests</t>
  </si>
  <si>
    <t>Celem pracy jest napisanie oprogramowania sterującego  generatorem mocy/zaburzeń AC6834B. Oprogramowanie powinno umożliwiać wybór testów standardowych oraz nieznormalizowanych. Rodzaje zaburzeń: harmoniczne, zapady napięcia, zmiana częstotliwości, asymetria zasilania.</t>
  </si>
  <si>
    <t>Tablica demonstracyjna do bezstykowych pomiarów temperatury</t>
  </si>
  <si>
    <t>Demostration board for non-contact temperature measurement</t>
  </si>
  <si>
    <t>Celem jest wykonanie tablicy demonstracyjnej  o regulowanej temperaturze w zakresie od 30 do 70 stopni C na której umieszczane będą próbki materiałów o różnym współczynniku emisyjności. Zakres pracy obejmuje wykonanie próbek, przeprowadzenie testów  różnymi typami pirometrów i analizę otrzymanych wyników.</t>
  </si>
  <si>
    <t>Filtry przeciwzakłóceniowe EMC</t>
  </si>
  <si>
    <t>EMC (RFI) Filters</t>
  </si>
  <si>
    <t>Celem pracy jest zamodelowanie i zbadanie wybranych topologii filtrów EMC - ( EMI/RFI ) stosowanych w układach energoelektronicznych w dowolnym oprogramowaniu np SPICE. Zakres pracy:  Analiza literatury; zapoznanie się ze strukturami typowych konfiguracji pasywnych filtrów EMI;  opracowanie modeli symulacyjnych;  wykonanie badań symulacyjnych . Przeprowadzenie badań filtrów dostępnych w laboratorium.</t>
  </si>
  <si>
    <t>Układy korekcji współczynnika mocy w zasilaczach jednofazowych.</t>
  </si>
  <si>
    <t>Power factor corrector controler in one phase power supply.</t>
  </si>
  <si>
    <t>Celem pracy jest zbudowanie makiety dydaktycznej demonstrującej działanie typowego układu aktywnego filtru harmonicznych i regulacji współczynnika mocy. Zakres pracy obejmuje przegląd oferty rynkowej układów stosowanych w zasilaczach jednofazowych oraz wykonanie makiety. Wskazana jest umiejętność praktyczna wykonywania prototypowych układów elektronicznych.</t>
  </si>
  <si>
    <t>Modelowanie i projektowanie trójfazowego synchronicznego silnika reluktancyjnego o rozruchu bezpośrednim z wirnikiem z barierami magnetycznymi</t>
  </si>
  <si>
    <t>Modelling and design of a three-phase line-start synchronous reluctance motor with flux barriers in rotor</t>
  </si>
  <si>
    <t>Celem pracy jest zaprojektowanie (na bazie istniejącego silnika indukcyjnego) i zamodelowanie trójfazowego silnika synchronicznego reluktancyjnego o rozruchu bezpośrednim. Zakres pracy obejmuje: studia literaturowe dotyczące rozwiązań konstrukcyjnych silników reluktancyjnych synchronicznych, dobór konstrukcji wirnika silnika reluktancyjnego (z barierami magnetycznymi), budowę modelu polowo-obwodowego silnika w programie Elmer, symulacyjne wyznaczenie charakterystyk maszyny oraz opracowanie i analizę wyników obliczeń. Praca ma charakter teoretyczno-obliczeniowy</t>
  </si>
  <si>
    <t>Leicht Aleksander Dr inż.</t>
  </si>
  <si>
    <t xml:space="preserve">Modelowanie i projektowanie jednofazowego synchronicznego silnika reluktancyjnego o rozruchu bezpośrednim wspomaganego magnesami trwałymi  </t>
  </si>
  <si>
    <t>Modelling and design of a single-phase, permananent magnet-assisted, line-start synchronous reluctance motor</t>
  </si>
  <si>
    <t>Celem pracy jest zaprojektowanie (na bazie istniejącego jednofazowego silnika indukcyjnego) i zamodelowanie jednofazowego silnika synchronicznego reluktancyjnego  o rozruchu bezpośrednim wspomaganego ferrytowymi magnesami trwałymi. Zakres pracy obejmuje: studia literaturowe dotyczące rozwiązań konstrukcyjnych silników reluktancyjnych synchronicznych, dobór konstrukcji wirnika  jednofazowego silnika reluktancyjnego, budowę modelu polowo-obwodowego maszyny w programie Elmer, symulacyjne wyznaczenie charakterystyk maszyny oraz opracowanie i analizę wyników obliczeń. Praca ma charakter teoretyczno-obliczeniowy</t>
  </si>
  <si>
    <t>Dydaktyczne stanowisko laboratoryjne do badania silnika skokowego</t>
  </si>
  <si>
    <t>Laboratory stand for stepper motor testing</t>
  </si>
  <si>
    <t>Celem pracy jest zaprojektowanie i wykonanie dydaktycznego stanowiska do badania silnika skokowego (krokowego). Zakres pracy obejmuje projekt i budowę stanowiska oraz wykonanie testów laboratoryjnych.</t>
  </si>
  <si>
    <t>Modelowanie i projektowanie trójfazowego synchronicznego silnika reluktancyjnego o rozruchu bezpośrednim z asymetryczną klatką wirnika</t>
  </si>
  <si>
    <t>Modelling and design of a three-phase line-start synchronous reluctance motor with asymmetric rotor cage</t>
  </si>
  <si>
    <t>Celem pracy jest zaprojektowanie (na bazie istniejącego silnika indukcyjnego) i zamodelowanie trójfazowego silnika synchronicznego reluktancyjnego o rozruchu bezpośrednim. Zakres pracy obejmuje: studia literaturowe dotyczące rozwiązań konstrukcyjnych silników reluktancyjnych synchronicznych, dobór konstrukcji wirnika silnika reluktancyjnego (poprzez modyfikację klatki wirnika), budowę modelu polowo-obwodowego silnika w programie Elmer, symulacyjne wyznaczenie charakterystyk maszyny oraz opracowanie i analizę wyników obliczeń. Praca ma charakter teoretyczno-obliczeniowy</t>
  </si>
  <si>
    <t>Modelowanie i projektowanie jednofazowego silnika indukcyjnego synchronizowanego momentem reluktancyjnym o rozruchub bezpośrednim z asymetryczną klatką wirnika</t>
  </si>
  <si>
    <t>Modelling and design of a single-phase line-start synchronous reluctance motor with asymmetric rotor cage</t>
  </si>
  <si>
    <t>Celem pracy jest zaprojektowanie (na bazie istniejącego jednofazowego silnika indukcyjnego) i zamodelowanie jednofazowego silnika synchronicznego reluktancyjnego o rozruchu bezpośrednim, nie wykorzystującego w konstrukcji magnesów trwałych. Zakres pracy obejmuje: studia literaturowe dotyczące rozwiązań konstrukcyjnych silników reluktancyjnych synchronicznych, dobór konstrukcji wirnika  jednofazowego silnika reluktancyjnego, budowę modelu polowo-obwodowego maszyny w programie Elmer, symulacyjne wyznaczenie charakterystyk maszyny oraz opracowanie i analizę wyników obliczeń. Praca ma charakter teoretyczno-obliczeniowy</t>
  </si>
  <si>
    <t>Analiza sterowania skalarnego sześciofazowym silnikiem indukcyjnym</t>
  </si>
  <si>
    <t>Analysis of the scalar control of the six-phase induction motor</t>
  </si>
  <si>
    <t>Cel pracy obejmuje poznanie właściwości silników indukcyjnych wielofazowych oraz analizę sterowania skalarnego silnikiem tego typu. Zakres pracy obejmuje analizę literaturową modelu matematycznego silnika sześciofazowego w różnych układach współrzędnych oraz analizę wybranej metody sterowania skalarnego silnikiem tego typu, opracowanie modeli symulacyjnych w pakiecie Matlab-Simulink oraz wykonanie badań  dla wybranych stanów pracy silnika sześciofazowego z uwzględnieniem wpływu zadanej prędkości kątowej napędu oraz zmian momentu obciążenia.</t>
  </si>
  <si>
    <t>Listwan Jacek Dr inż.</t>
  </si>
  <si>
    <t>Analiza bezczujnikowego sterowania DFOC sześciofazowym silnikiem indukcyjnym</t>
  </si>
  <si>
    <t>Analysis of the sensorless DFOC control of the six-phase induction motor</t>
  </si>
  <si>
    <t>Cel pracy obejmuje poznanie właściwości silników indukcyjnych wielofazowych oraz analizę bezczujnikowego sterowania DFOC silnikiem tego typu. Zakres pracy obejmuje analizę literaturową modelu matematycznego silnika sześciofazowego w różnych układach współrzędnych, analizę modelu matematycznego wybranego estymatora prędkości kątowej i strumienia wirnika oraz analizę bezczujnikowej metody sterowania DFOC silnikiem sześcifazowym, opracowanie modeli symulacyjnych w pakiecie Matlab-Simulink oraz wykonanie badań  dla wybranych stanów pracy silnika sześciofazowego z uwzględnieniem wpływu zadanej prędkości kątowej napędu oraz zmian momentu obciążenia</t>
  </si>
  <si>
    <t>Analiza bezczujnikowego sterowania DTC siedmiofazowym silnikiem indukcyjnym</t>
  </si>
  <si>
    <t>Analysis of the sensorless DTC control of the seven-phase induction motor</t>
  </si>
  <si>
    <t>Cel pracy obejmuje poznanie właściwości silników indukcyjnych wielofazowych oraz analizę metody bezczujnikowego bezpośredniego sterowania momentem silnika tego typu. Zakres pracy obejmuje analizę literaturową modelu matematycznego silnika siedmiofazowego w różnych układach współrzędnych, analizę modelu matematycznego wybranego estymatora prędkości kątowej i strumienia stojana oraz analizę wybranej metody bezczujnikowego bezpośredniego sterowania momentem silnika wielofazowego, opracowanie modeli symulacyjnych w pakiecie Matlab-Simulink oraz wykonanie badań  dla wybranych stanów pracy silnika siedmiofazowego z uwzględnieniem wpływu zadanej prędkości kątowej napędu oraz zmian momentu obciążenia.</t>
  </si>
  <si>
    <t>Analiza sterowania DTC  silnikiem indukcyjnym z podwójnym uzwojeniem stojana</t>
  </si>
  <si>
    <t>Analysis of the DTC control of the induction motor with double stator winding</t>
  </si>
  <si>
    <t>Cel pracy obejmuje poznanie właściwości silników indukcyjnych z podwójnym uzwojeniem stojana oraz analizę sterowania DTC silnikiem tego typu. Zakres pracy obejmuje analizę literaturową modelu matematycznego silnika indukcyjnego z podwójnym uzwojeniem stojana oraz analizę  metody sterowania DTC silnikiem tego typu, opracowanie modeli symulacyjnych w pakiecie Matlab-Simulink oraz wykonanie badań  dla wybranych stanów pracy silnika z podwójnym uzwojeniem stojana z uwzględnieniem wpływu zadanej prędkości kątowej napędu oraz zmian momentu obciążenia.</t>
  </si>
  <si>
    <t>Analiza porównawcza metod bezpośredniego sterowania momentem sześciofazowego silnika indukcyjnego</t>
  </si>
  <si>
    <t xml:space="preserve">Comparative analysis of the  direct torque control methods with six-phase induction motor  </t>
  </si>
  <si>
    <t>Cel pracy obejmuje poznanie właściwości silników indukcyjnych wielofazowych oraz analizę porównawczą metod bezpośredniego sterowania momentem silnika indukcyjnego sześciofazowego. Zakres pracy obejmuje analizę literaturową modelu matematycznego silnika sześciofazowego w różnych układach współrzędnych oraz przegląd wykorzystywanych metod bezpośredniego sterowania momentem, opracowanie modeli symulacyjnych w pakiecie Matlab-Simulink oraz wykonanie badań  dla wybranych stanów pracy silnika sześciofazowego z uwzględnieniem wpływu zadanej prędkości kątowej napędu oraz zmian momentu obciążenia</t>
  </si>
  <si>
    <t>Automatyczny system transportowy z wózkami samobieżnymi</t>
  </si>
  <si>
    <t>Automatic transport system with self-propelled carts</t>
  </si>
  <si>
    <t>Celem pracy jest zaprojektowanie i wykonanie modelu zautomatyzowanego systemu transportu wewnątrzzakładowego z wózkami samobieżnymi typu AGV. Zakres pracy obejmuje: analizę rozwiązań technicznych stosowanych  w automatycznych systemach transportowych, opracowanie algorytmu sterowania napędem wózka z uwzględnieniem funkcji antykolizyjnych, dobór czujników i podzespołów elektronicznych, zaprojektowanie i wykonanie modelu samobieżnego wózka transportowego, napisanie programu nadrzędnego do parametryzacji i zarządzania pracą systemu transportowego, wykonanie badań testowych układu w różnych stanach pracy.</t>
  </si>
  <si>
    <t>Pawlak Marcin Dr inż.</t>
  </si>
  <si>
    <t>Zastosowanie platformy Omron Sysmac w układach sterowania wieloosiowych napędów pozycjonujących</t>
  </si>
  <si>
    <t>Application of the Omron Sysmac platform in control systems of multi-axis positioning drives</t>
  </si>
  <si>
    <t>Celem pracy jest przebadanie i analiza możliwości zastosowania platformy Sysmac firmy Omron do realizacji różnych algorytmów sterowania wieloosiowych układów napędowych z silnikami krokowymi. Zakres pracy obejmuje: przegląd literatury na temat sterowania wieloosiowych napędów pozycjonujących, zaprojektowanie i uruchomienie stanowiska laboratoryjnego ze sterownikiem NJ-301 i modułami impulsowymi serii NX-PG, przebadanie wybranych algorytmów sterowania zsynchronizowanych napędów pozycjonujących, opracowanie przykładowych programów sterujących na platformie Sysmac.</t>
  </si>
  <si>
    <t>Analogowo-cyfrowy rejestrator pomiarowy do zastosowań przemysłowych</t>
  </si>
  <si>
    <t>Analog-digital measuring recorder for industrial applications</t>
  </si>
  <si>
    <t>Celem pracy jest zaprojektowanie i zbudowanie przenośnego rejestratora sygnałów analogowych i cyfrowych, który będzie umożliwiał pomiar i akwizycję sygnałów sterujących występujących w przemysłowych układach sterowania. Zakres pracy obejmuje: przegląd literatury na temat nowoczesnych układów pomiarowych, projekt układu elektronicznego rejestratora, dobór podzespołów elektronicznych i wykonanie prototypu urządzenia, napisanie programu do prezentacji i analizy wyników pomiarów, testy systemu pomiarowego na stanowisku laboratoryjnym.</t>
  </si>
  <si>
    <t>Uniwersalna stacja rozproszonych wejść/wyjść z interfejsem Ethernet dla sterownika PLC</t>
  </si>
  <si>
    <t>Universal distributed I/O station with Ethernet interface for the PLC</t>
  </si>
  <si>
    <t>Celem pracy jest zaprojektowanie i wykonanie uniwersalnej stacji wejść/wyjść, wykorzystującej do komunikacji sieć Ethernet, która będzie stanowiła analogowo-cyfrowy moduł rozszerzeń dla wybranego sterownika PLC. Zakres pracy obejmuje: przegląd literatury na temat systemów transmisji danych stosowanych w rozproszonych systemach sterowania, projekt i wykonanie modułu rozszerzeń dla sterownika PLC zawierającego dodatkowe wejścia i wyjścia cyfrowe oraz analogowe, opracowanie protokołu komunikacji w sieci Ethernet do wymiany danych ze stacją rozproszonych wejść/wyjść, napisanie przykładowych programów sterujących dla wybranych sterowników PLC do obsługi stacji, testy laboratoryjne urządzenia.</t>
  </si>
  <si>
    <t>Automatyczny system dozowania wybranych substancji</t>
  </si>
  <si>
    <t>Automatic system for dispensing selected substances</t>
  </si>
  <si>
    <t>Celem pracy jest zaprojektowanie i wykonanie modelu zautomatyzowanego układu do precyzyjnego dozowania wybranych substancji, który będzie sterowany za pomocą sterownika PLC. Zakres pracy obejmuje: projekt i wykonanie konstrukcji mechanicznej modelu dozownika, projekt i budowę elektronicznego układu sterującego modelem, wykonanie demonstracyjnego stanowiska laboratoryjnego z automatycznym systemem dozującym, opracowanie przykładowych programów sterujących dla wybranego sterownika PLC, wykonanie testów laboratoryjnych automatycznego systemu dozowania.</t>
  </si>
  <si>
    <t>Uniwersalny moduł wagowy dla sterownika PLC</t>
  </si>
  <si>
    <t>Universal weighing module for the PLC controller</t>
  </si>
  <si>
    <t>Celem pracy jest zaprojektowanie i wykonanie układu do pomiaru masy różnych substancji, wykorzystującego przetworniki tensometryczne. Układ powinien być wyposażony w interfejs analogowo-cyfrowy, umożliwiający podłączenie do dowolnego sterownika PLC. Zakres pracy obejmuje: zaprojektowanie układu elektronicznego modułu wagowego, dobór przetworników i podzespołów elektronicznych, wykonanie modelu laboratoryjnego stanowiska do pomiaru masy, wykonanie testów układu na stanowisku laboratoryjnym z wybranym sterownikiem PLC.</t>
  </si>
  <si>
    <t>Układ sterowania napędem pozycjonującym z regulacją momentu i prędkości</t>
  </si>
  <si>
    <t>Positioning drive control system with adjustable torque and speed</t>
  </si>
  <si>
    <t>Celem pracy jest zaprojektowanie i wykonanie układu elektronicznego sterującego napędem pozycjonującym małej mocy, umożliwiającego regulację momentu oraz prędkości. W roli układu napędowego zostanie wykorzystany popularny serwomechanizm modelarski, którego układ elektroniczny zostanie zmodyfikowany. Zakres pracy obejmuje: przegląd literatury z zakresu sterowania układów napędowych, zaprojektowanie układu sterującego napędem pozycjonującym, modyfikację układu elektronicznego serwomechanizmu modelarskiego, wykonanie testów układu napędowego.</t>
  </si>
  <si>
    <t>Programowalny model niewielkiego robota ramieniowego</t>
  </si>
  <si>
    <t>Programmable model of a small arm robot</t>
  </si>
  <si>
    <t>Celem pracy jest zaprojektowanie i wykonanie modelu niewielkiego robota ramieniowego, który będzie umożliwiał zaprogramowanie i wykonanie dowolnej sekwencji ruchu. Zakres pracy obejmuje: projekt części mechanicznej robota, projekt elektronicznego układu sterującego, wykonanie i uruchomienie modelu manipulatora, napisanie programu dla sterownika mikroprocesorowego, wykonanie testów robota.</t>
  </si>
  <si>
    <t>Ploter do laserowego cięcia i grawerowania</t>
  </si>
  <si>
    <t>Plotter for laser cutting and engraving</t>
  </si>
  <si>
    <t>Celem pracy jest zaprojektowanie i zbudowanie niewielkiego plotera X-Y, wyposażonego w głowicę laserową, umożliwiającego cięcie i grawerowanie wybranych materiałów. Zakres pracy obejmuje: zaprojektowanie konstrukcji mechanicznej plotera, projekt elektronicznego układu sterowania, dobór podzespołów elektronicznych i napędowych, wykonanie i uruchomienie plotera, opracowanie oprogramowania sterującego, przeprowadzenie testów działania urządzenia.</t>
  </si>
  <si>
    <t>Zastosowanie platformy Mobot Explorer w konstrukcji robota inspekcyjnego</t>
  </si>
  <si>
    <t>Application of the Mobot Explorer platform for the construction of an inspection robot</t>
  </si>
  <si>
    <t>Celem pracy jest zaprojektowanie i wykonanie zdalnie sterowanego robota inspekcyjnego, z wykorzystaniem platformy jezdnej Mobot Explorer. Robot powinien umożliwiać zdalną transmisję obrazu z kamery, który będzie wyświetlany np. na ekranie smartfona. Zakres pracy obejmuje: przegląd literatury na temat napędów stosowanych w robotach mobilnych; zaprojektowanie elektronicznego układu sterującego napędem robota; dobór czujników, kamery i pozostałych podzespołów elektronicznych; wykonanie i uruchomienie układu sterującego robotem; wykonanie testów działania robota inspekcyjnego w terenie.</t>
  </si>
  <si>
    <t>Implementacja regulatora rozmytego w sterowniku x20 na przykładzie kontroli modelu Latającej piłeczki</t>
  </si>
  <si>
    <t>Implementation of the fuzzy logic controller in the x20 PLC controller on the example of the flying ball model</t>
  </si>
  <si>
    <t>Serkies Piotr Dr hab. inż.</t>
  </si>
  <si>
    <t>Budowa i sterowanie modelem nagrzewnicy z wykorzystaniem sterownika X20 firmy B&amp;R.</t>
  </si>
  <si>
    <t xml:space="preserve">Construction and control of the heater model using the B&amp;R X20 PLC controller. </t>
  </si>
  <si>
    <t>Model  układu sterowania ciśnieniem współpracujący ze sterownikiem PLC X20 firmy B&amp;R</t>
  </si>
  <si>
    <t>A model of the pressure control system cooperating with the B&amp;R X20 PLC controller</t>
  </si>
  <si>
    <t>Budowa i sterowanie modelem magnetycznej  lewitacji z wykorzystaniem sterownika X20 firmy B&amp;R</t>
  </si>
  <si>
    <t>Construction and control of a magnetic levitation model using the B&amp;R X20 PLC controller</t>
  </si>
  <si>
    <t>Budowa modelu magazynu wielostanowiskowego i jego sterowanie na przykładzie biblioteki Motion Control</t>
  </si>
  <si>
    <t xml:space="preserve">Construction of a multi-store model and its control on the example of the library Motion Control </t>
  </si>
  <si>
    <t>Automatyczne sterowanie naciągiem linki z wykorzystaniem tensometru i sterownika X20 firmy B&amp;R</t>
  </si>
  <si>
    <t xml:space="preserve">Automatic control cable tension using tensiometer and PLC X20 controller </t>
  </si>
  <si>
    <t>Wykorzystanie enkodera liniowego do pozycjonowania osi napędowej z wykorzystaniem sterownika X20 i serwonapędu ACOPOSmicro</t>
  </si>
  <si>
    <t>The use of a linear encoder for positioning the drive axis using the X20 controller and ACOPOSmicro servo drive</t>
  </si>
  <si>
    <t>Modelowanie i kontrolowanie kołysania przenośnika linowego z wykorzystaniem sterownika X20 i serwonapędu ACOPOS</t>
  </si>
  <si>
    <t xml:space="preserve">Modeling and swing control of the cable conveyor with use of  the X20 PLC controller and ACOPOS servo driver </t>
  </si>
  <si>
    <t>Celem pracy dyplomowej jest opracowanie modelu fizycznego i matematycznego przenośnika linowego sterowanego z wykorzystaniem serwonapędu ACOPOS i sterownika X20.
W zakres projektu wchodzi:
- przegląd literatury dotyczącej sterowania przenośnikami linowymi z kompensacją kołysania ładunku,
- opracowanie modelu matematycznego wybranego przenośnika w wybranym środowisku,
- synteza układu sterowania kompensującymi kołysanie ładunku, przeprowadzenie badań symulacyjnych,
- konstrukcja modelu fizycznego wybranego przenośnika z wykorzystaniem komponentów firmy B&amp;&amp;R i wykonanie wybranych badań eksperymentalnych,
- krytyczna ocena uzyskanych wyników i redakcja pracy.</t>
  </si>
  <si>
    <t xml:space="preserve">Budowa i sterowanie modelem odwróconego wahadła z wykorzystaniem serwonapędu ACOPOS </t>
  </si>
  <si>
    <t>Construction and control of the inverted pendulum model using the ACOPOS servo drive</t>
  </si>
  <si>
    <t>Celem pracy dyplomowej jest zapoznanie się z zagadnieniem sterowania rotacyjnym odwróconym wahadłem oraz wykonanie modelu laboratoryjnego takiego układu. W zakres projektu wchodzi:
- przegląd literatury związanej ze stabilizacją układów typu odwrócone wahadło,
- budowa modelu symulacyjnego układu w wybranym środowisku,
- synteza układu sterowani, przeprowadzenie badań symulacyjnych,
- konstrukcja układu laboratoryjnego z wykorzystaniem komponentów firmy B&amp;R, przeprowadzenie badań eksperymentalnych,
- krytyczna ocena uzyskanych wyników i redakcja pracy.</t>
  </si>
  <si>
    <t xml:space="preserve">Wykorzystanie sterowania predykcyjnego w napędzie z połączeniem sprężystym  </t>
  </si>
  <si>
    <t>The use of predictive control in the drive with elastic joint</t>
  </si>
  <si>
    <t>Celem pracy dyplomowej jest zapoznanie się z zagadnieniami wykorzystania sterowania predykcyjnego do kontroli wybranych zmiennych stanu napędu o złożonej części mechanicznej. W zakres projektu wchodzi:
- przegląd literatury dotyczącej wykorzystania sterowania predykcyjnego w napędzie elektrycznym,
- opracowanie wybranego modelu napędu elektrycznego o złożonej części mechanicznej,
- synteza predykcyjnego regulatora wybranych zmiennych stanu napędu,
- przeprowadzenie wszechstronnych badań symulacyjnych,
- przeprowadzenie badań eksperymentalnych na wybranym stanowisku,
- krytyczna ocena uzyskanych wyników i redakcja pracy.</t>
  </si>
  <si>
    <t>Budowa układu napędowego wykorzystującego serwonapęd ACOPOS pracującego w trybie momentowym</t>
  </si>
  <si>
    <t>Construction of the drive system using the ACOPOS servo drive operating in the torque mode.</t>
  </si>
  <si>
    <t xml:space="preserve">Celem pracy dyplomowej jest opracowanie układu napędowego z silnikiem PMSM pracującego w trybie momentowym, który będzie umożliwiał precyzyjne jego zadawanie ze sterownika PLC zintegrowanym z panelem. W zakres projektu wchodzi:
- przegląd literatury z zakresu sterowania przemysłowych układów napędowych w trybie momentowym,
- zapoznanie się z budową i programowaniem sterowników rodziny X20 firmy B&amp;R (certyfikowane szkolenie w firmie B&amp;R),
- opracowanie programu sterującego wraz z wizualizacją według przyjętych założeń,
- implementacja struktury sterowania na rzeczywistym napędzie, przeprowadzenie badań eksperymentalnych,
- krytyczna ocena uzyskanych wyników i redakcja pracy. </t>
  </si>
  <si>
    <t>Trójfazowy falownik typu Z</t>
  </si>
  <si>
    <t>Three-phase Z-type inverter</t>
  </si>
  <si>
    <t>Celem pracy jest opracowanie i przeprowadzenie badań falownika z impedancyjnym obwodem wejściowym typu Z. 
W zakres pracy wchodzi:
- krytyczna analiza literaturowa badanego zagadnienia i porównanie falownika typu Z do typowych falowników napięcia i prądu,
- opracowanie modelu symulacyjnego wybranego rozwiązania falownika typu Z w oprogramowaniu specjalistycznym (MATLAB/Simulink, PSIM, TCad, itp.),
- przeprowadzenie szeregu badań opracowanego modelu, porównanie różnych rodzajów falowników,
- opracowanie wyników badań i redakcja pracy.</t>
  </si>
  <si>
    <t>Tarchała Grzegorz Dr hab. inż.</t>
  </si>
  <si>
    <t>Impulsowy zasilacz prądu stałego z aktywną kompensacją współczynnika mocy</t>
  </si>
  <si>
    <t>Switched-mode power supply with active power factor correction</t>
  </si>
  <si>
    <t>Celem pracy jest opracowanie i przeprowadzenie badań impulsowego zasilacza prądu stałego z aktywnym korektorem współczynnika mocy.
W zakres pracy wchodzi:
- krytyczna analiza literaturowa istniejących rozwiązań,
- opracowanie modeli symulacyjnych wybranych rozwiązań w oprogramowaniu specjalistycznym (MATLAB/Simulink, PSIM, TCad, itd.),
- wykonanie szerokich badań symulacyjnych dla różnych rodzajów przekształtników prądu stałego i różnych rodzajów obciążeń układu,
- opracowanie otrzymanych wyników badań i redakcja pracy.</t>
  </si>
  <si>
    <t>Dwukierunkowy izolowany przekształtnik prądu stałego obniżająco-podwyższający napięcie</t>
  </si>
  <si>
    <t>Bidirectional isolated buck-boost DC/DC voltage converter</t>
  </si>
  <si>
    <t>Celem pracy jest opracowanie izolowanego przekształtnika prądu stałego pozwalającego na obniżanie i podwyższanie napięcia oraz dwukierunkowy przepływ energii.
W zakres pracy wchodzi:
- krytyczna analiza literaturowa istniejących rozwiązań dotyczących badanego zagadnienia,
- wybór i opracowanie przekształtnika (np. SEPIC, Cuk, itp.),
- opracowanie modelu symulacyjnego wybranego rozwiązania w specjalistycznym oprogramowaniu komputerowym (MATLAB/Simulink, PSIM, TCad, itp.)
- przeprowadzenie szerokich badań symulacyjnych w różnych stanach pracy,
- opracowanie wyników badań i redakcja pracy.</t>
  </si>
  <si>
    <t>Estymacja wybranych parametrów silnika indukcyjnego, sterowanego przy wykorzystaniu metod polowo-zorientowanych</t>
  </si>
  <si>
    <t xml:space="preserve">Estimation of selected parameters of an induction motor, controlled in a field-oriented manner </t>
  </si>
  <si>
    <t>Celem pracy jest analiza wybranych układów estymacji parametrów silnika indukcyjnego, pracującego w zamkniętym, polowo-zorientowanym układzie sterowania. W zakres pracy wchodzi:
- analiza literaturowa układów estymacji parametrów,
- opracowanie modeli symulacyjnych wybranych układów estymacji (obserwatory, estymatory MRAS, estymatory ślizgowe, neuronowe, etc.),
- porównanie działania opracowanych modeli,
- próba weryfikacji eksperymentalnej opracowanych algorytmów,
- opracowanie wyników i redakcja pracy.</t>
  </si>
  <si>
    <t>Metody bezpośredniego sterowania momentem silnika indukcyjnego z modulatorem PWM</t>
  </si>
  <si>
    <t>Direct Torque Control methods with a PWM modulator for indution motor drives</t>
  </si>
  <si>
    <t>Celem pracy jest opracowanie i krytyczne porównanie układów bezpośredniego sterowania momentem silnika indukcyjnego, wykorzystujących modulator PWM. 
W zakres pracy wchodzi:
- krytyczna analiza literaturowa analizowanego zagadnienia,
- opracowanie modeli symulacyjnech wybranych rozwiązań układów sterowania DTC-SVM,
- przeprowadzenie szerokich badań symulacyjnych w różnych stanach pracy układu napędowego,
- próba przeprowadzenia badań eksperymentalych na stanowisku laboratoryjnym z układem do szybkiego prototypowania (dSpace lub NI),
- krytyczna analiza otrzymanych wyników i redakcja pracy</t>
  </si>
  <si>
    <t>Układy sterowania jedno-kwadrantowym obniżającym przekształtnikiem prądu stałego</t>
  </si>
  <si>
    <t>Control systems of one-quadrant step-down DC/DC voltage converter</t>
  </si>
  <si>
    <t>Celem pracy jest wykonanie badań wybranych układów sterowania klasycznym jedno-kwadrantowym przekształtnikiem prądu stałego. 
W zakres pracy wchodzi:
- analiza literaturowa badanego zagadnienia,
- opracowanie modelu symulacyjnego wybranych algorytmów sterowania w oprogramowaniu komputerowym (MATLAB/Simulink, TCad, PSIM, itp.),
- przeprowadzenie badań w szerokim zakresie pracy i dla różnych rodzajów obciążeń,
- opracowanie wyników i redakcja pracy.</t>
  </si>
  <si>
    <t>Układy sterowania cztero-kwadrantowym przekształtnikiem prądu stałego</t>
  </si>
  <si>
    <t>Control systems of four-quadrant DC/DC voltage converter</t>
  </si>
  <si>
    <t>Celem pracy jest wykonanie badań wybranych układów sterowania czterokwadrantowym przekształtnikiem prądu stałego w układzie tzw. mostka H. 
W zakres pracy wchodzi:
- analiza literaturowa badanego zagadnienia,
- opracowanie modelu symulacyjnego wybranych algorytmów sterowania w oprogramowaniu komputerowym (MATLAB/Simulink, TCad, PSIM, itp.),
- przeprowadzenie badań w szerokim zakresie pracy i dla różnych rodzajów obciążeń,
- opracowanie wyników i redakcja pracy.</t>
  </si>
  <si>
    <t>Modelowanie silnika indukcyjnego z uszkodzonym uzwojeniem wirnika</t>
  </si>
  <si>
    <t>Modelling of induction motor with faulted rotor winding</t>
  </si>
  <si>
    <t>Celem pracy jest opracowanie w środowisku LabVIEW modelu obwodowego silnika indukcyjnego z uszkodzonym uzwojeniem wirnika oraz jego weryfikacja eksperymentalna. Opracowany model silnika powinien uwzględniać możliwość modelowania różnej ilości pękniętych prętów w klatce wirnika.
W zakres pracy wchodzi:
1. zapoznanie się z tematyką modelowania silników indukcyjnych klatkowych,
2. opracowanie metod modelowania silnika z uszkodzonym uzwojeniem wirnika,
3. opracowanie modelu silnika indukcyjnego z możliwością modelowania uszkodzeń,
4. weryfikacja eksperymentalna opracowanego modelu silnika,
5. redakcja pracy dyplomowej.
Praca ma charakter teoretyczno -eksperymentalny.</t>
  </si>
  <si>
    <t>Wolkiewicz Marcin Dr hab. inż.</t>
  </si>
  <si>
    <t>Modelowanie silnika indukcyjnego z uszkodzonym uzwojeniem stojana</t>
  </si>
  <si>
    <t>Modelling of induction motor with faulted stator winding</t>
  </si>
  <si>
    <t>Celem pracy jest opracowanie w środowisku LabVIEW modelu obwodowego silnika indukcyjnego z uszkodzonym uzwojeniem stojana oraz jego weryfikacja eksperymentalna. Opracowany model silnika powinien uwzględniać możliwość modelowania różnej ilości zwartych zwojów w uzwojeniu stojana.
W zakres pracy wchodzi:
1. zapoznanie się z tematyką modelowania silników indukcyjnych klatkowych,
2. opracowanie metod modelowania silnika z uszkodzonym uzwojeniem stojana,
3. opracowanie modelu silnika indukcyjnego z możliwością modelowania uszkodzeń,
4. weryfikacja eksperymentalna opracowanego modelu silnika,
5. redakcja pracy dyplomowej.
Praca ma charakter teoretyczno -eksperymentalny.</t>
  </si>
  <si>
    <t>Zastosowanie robotów ramieniowych do realizacji procesu przemysłowego związanego z segregacją elementów</t>
  </si>
  <si>
    <t>Application of arm robots to the implementation of an industrial process related to the segregation of components</t>
  </si>
  <si>
    <t>Celem pracy jest analiza możliwości wykorzystania przemysłowych robotów ramieniowych do realizacji wybranego procesu przemysłowego związanego z segregacją elementów.
W zakres pracy wchodzi:
1. przystosowanie robotów ramieniowych do wykonania wybranego procesu technologicznego;
2. opracowanie i wykonanie stanowiska laboratoryjnego;
3. opracowanie i wykonanie programu sterującego robotami przy wykorzystaniu środowiska RT-Toolbox3.
4. redakcja pracy dyplomowej.
Praca ma charakter eksperymentalny (eksperyment rzeczywisty).</t>
  </si>
  <si>
    <t>Diagnostyka ekscentryczności silnika indukcyjnego</t>
  </si>
  <si>
    <t>Induction motor eccentricity fault diagnosis</t>
  </si>
  <si>
    <t>Celem pracy jest wykonanie wirtualnego przyrządu pomiarowo-diagnostycznego wykrywającego ekscentryczność wirnika silnika indukcyjnego klatkowego.
W zakres pracy wchodzą:
1. studia literaturowe dotyczące sposobów wykrywania ekscentryczności w silnikach indukcyjnych,
2. opracowanie i wykonanie programu pomiarowo – diagnostycznego wybranych sygnałów w środowisku LabVIEW,
3. opracowanie metod diagnostyki ekscentryczności w silniku indukcyjnym klatkowym w środowisku LabVIEW,
4. wykonanie badań eksperymentalnych wraz z analizą uzyskanych wyników,
5. redakcja pracy dyplomowej.
Praca ma charakter eksperymentalny (eksperyment rzeczywisty).</t>
  </si>
  <si>
    <t>Badania cieplne silnika indukcyjnego w różnych stanach awaryjnej pracy</t>
  </si>
  <si>
    <t>Thermal research of induction motor in different states of failure operation</t>
  </si>
  <si>
    <t xml:space="preserve">Celem pracy jest opracowanie systemu pomiarowo - monitorującego temperaturę silnika indukcyjnego. 
W zakres pracy wchodzi: 
1. rozwiązanie problemu pomiaru temperatury w silniku indukcyjnym, 
2. opracowanie przyrządów wirtualnych (pomiarowych i diagnostycznych) niezbędnych do badań cieplnych silników indukcyjnych, 
3. wykonanie badań eksperymentalnych przy użyciu opracowanej aplikacji w środowisku LabVIEW wraz z analizą uzyskanych wyników, 
4. wykonanie badań eksperymentalnych z wykorzystaniem przyrządów komercyjnych (pirometr, kamera termowizyjna) wraz z analizą uzyskanych wyników. 
Praca ma charakter eksperymentalny (eksperyment rzeczywisty). </t>
  </si>
  <si>
    <t>Diagnostyka niewspółosiowości wału w układzie napędowym z silnikiem synchronicznym o magnesach trwałych na podstawie analizy hałasu</t>
  </si>
  <si>
    <t>Diagnosis of shaft misalignment in a permanent magnet synchronous motor drive system based on noise analysis</t>
  </si>
  <si>
    <t>Celem pracy jest opracowanie skutecznej metody wykrywania niewspółosiowości w układzie napędowym z silnikiem synchronicznym o magnesach trwałych na podstawie analizy mierzonego hałasu. 
W zakres pracy wchodzi: 
1. zapoznanie się z problematyką diagnostyki niewspółosiowości wału z wykorzystaniem sygnałów wibroakustycznych,
2. pracowanie metody wykrywania niewspółosiowości wału w układzie napędowym z silnikiem PMSM
3. opracowanie i wykonanie wirtualnego przyrządu pomiarowo-diagnostycznego w środowisku LabVIEW,
4. wykonanie badań eksperymentalnych wraz z analizą uzyskanych wyników,
5. redakcja pracy dyplomowej.
Praca ma charakter eksperymentalny (eksperyment rzeczywisty).</t>
  </si>
  <si>
    <t>Modelowanie silnika synchronicznego o magnesach trwałych z uszkodzonym uzwojeniem stojana</t>
  </si>
  <si>
    <t>Modelling of  permanent magnet synchronous motor with damaged stator winding</t>
  </si>
  <si>
    <t>Celem pracy jest opracowanie modelu silnika synchronicznego o magnesach trwałych z uszkodzonym uzwojeniem stojana oraz jego weryfikacja eksperymentalna. Opracowany model silnika powinien uwzględniać możliwość modelowania zwarcia zwojów w obrębie jednej fazy silnika.
W zakres pracy wchodzi:
1. zapoznanie się z tematyką modelowania silników synchronicznych o magnesach trwałych,
2. opracowanie metod modelowania silnika z uszkodzonym uzwojeniem stojana,
3. opracowanie modelu silnika synchronicznego o magnesach trwałych z możliwością modelowania zwarć zwojowych,
4. weryfikacja eksperymentalna opracowanego modelu silnika,
5. redakcja pracy dyplomowej.
Praca ma charakter teoretyczno -eksperymentalny.</t>
  </si>
  <si>
    <t>Diagnostyka i lokalizacja zwarć zwojowych stojana silnika synchronicznego o magnesach trwałych</t>
  </si>
  <si>
    <t>Diagnostics and localization of permanent magnet motor stator winding short circuits</t>
  </si>
  <si>
    <t>Celem pracy jest wykonanie w środowisku LabVIEW wirtualnego przyrządu diagnostycznego wykrywającego uszkodzenia uzwojeń stojana silnika synchronicznego o magnesach trwałych. 
W zakres pracy wchodzi: 
1. zapoznanie się z problematyką diagnostyki uszkodzeń uzwojeń stojana silników synchronicznych o magnesach trwałych,
2. opracowanie metod wykrywanie i lokalizacji zwarć zwojowych silników synchronicznych o magnesach trwałych,
3. opracowanie i wykonanie wirtualnego przyrządu diagnostycznego w środowisku LabVIEW,
4. wykonanie badań eksperymentalnych wraz z analizą uzyskanych wyników,
5. redakcja pracy dyplomowej.
Praca ma charakter eksperymentalny (eksperyment rzeczywisty).</t>
  </si>
  <si>
    <t>Modelowanie silnika synchronicznego o magnesach trwałych z demagnetyzacją wirnika</t>
  </si>
  <si>
    <t>Modelling of permanent magnet synchronous motor with rotor demagnetization</t>
  </si>
  <si>
    <t>Celem pracy jest opracowanie modelu silnika synchronicznego o magnesach trwałych z demagnetyzacją wirnika oraz jego weryfikacja eksperymentalna. Opracowany model silnika powinien uwzględniać możliwość modelowania stopnia demagnetyzacji wirnka.
W zakres pracy wchodzi:
1. zapoznanie się z tematyką modelowania silników synchronicznych o magnesach trwałych,
2. opracowanie metod modelowania silnika z demagnetyzacją wirnika,
3. opracowanie modelu silnika synchronicznego o magnesach trwałych z możliwością modelowania różnego stopnia demagnetyzacji wirnika,
4. weryfikacja eksperymentalna opracowanego modelu silnika,
5. redakcja pracy dyplomowej.
Praca ma charakter teoretyczno -eksperymentalny</t>
  </si>
  <si>
    <t>Diagnostyka demagnetyzacji wirnika silnika synchronicznego o magnesach trwałych</t>
  </si>
  <si>
    <t>Rotor demagnetization fault diagnosis in permanent magnet synchronous motor</t>
  </si>
  <si>
    <t>Celem pracy jest wykonanie w środowisku LabVIEW wirtualnego przyrządu diagnostycznego wykrywającego demagnetyzację wirnika silnika synchronicznego o magnesach trwałych. 
W zakres pracy wchodzi: 
1. zapoznanie się z problematyką demagnetyzacji silników synchronicznych o magnesach trwałych,
2. opracowanie metod monitorowania stanu demagnetyzacji wirnika silnika synchronicznego o magnesach trwałych,
3. opracowanie i wykonanie wirtualnego przyrządu diagnostycznego w środowisku LabVIEW,
4. wykonanie badań eksperymentalnych wraz z analizą uzyskanych wyników,
5. redakcja pracy dyplomowej.
Praca ma charakter eksperymentalny (eksperyment rzeczywisty).</t>
  </si>
  <si>
    <t>Symulacja działania elektrowni wiatrowej za pomocą sterownika PLC</t>
  </si>
  <si>
    <t>Simulation of wind farm operation using a PLC controller</t>
  </si>
  <si>
    <t xml:space="preserve">Celem pracy jest stworzenie modelu elektrowni wiatrowej w sterowniku PLC. Ponadto należy przygotować wizualizację pracy układu. W zakres pracy wchodzi opracowanie i implementacja modelu symulacyjnego elektrowni wiatrowej w sterowniku programowalnym, a także przygotowanie wizualizacji pracy układu (wyświetlanie odpowiednich wskaźników obrazujących efekty pracy elektrowni) oraz wprowadzenie odpowiednich zabezpieczeń i ograniczeń dostępu dla poszczególnych użytkowników. </t>
  </si>
  <si>
    <t>Wróbel Karol Dr inż.</t>
  </si>
  <si>
    <t>Sterowanie pracą małej elektrowni wodnej za pomocą sterownika PLC wraz z jej wizualizacją</t>
  </si>
  <si>
    <t>Controlling of a small hydropower plant by a PLC with its visualization</t>
  </si>
  <si>
    <t xml:space="preserve">Celem pracy jest opracowanie programu,
umożliwiającego sterowanie małą elektrownią przepływową za pomocą sterownika PLC oraz przygotowanie wizualizacji poprzez panel operatorski HMI. W zakres pracy wchodzi stworzenie programu sterującego urządzeniami pracującymi w elektrowni wiatrowej oraz opracowanie wizualizacji pracy obiektu. </t>
  </si>
  <si>
    <t>Zastosowanie PLC w inteligentnym domu</t>
  </si>
  <si>
    <t>Application of the PLC in a smart home</t>
  </si>
  <si>
    <t>Celem pracy jest opracowanie modelu inteligentnego domostwa z wykorzystaniem wybranego sterownika PLC. Zakres pracy obejmuje zaprojektowanie oraz wykonanie modelu domostwa, wybór odpowiednich czujników pozwalających na sterowanie inteligentnym domem, wybór elementów, które będą sterowane/wyzwalane, prawidłowe okablowanie modelu/makiety, napisanie odpowiedniego programu pozwalającego na sterowanie domostwem.</t>
  </si>
  <si>
    <t>Sterownik programowalny w automatyzacji uprawy szklarniowej</t>
  </si>
  <si>
    <t>Programmable controller in the automation of greenhouse cultivation</t>
  </si>
  <si>
    <t>Celem pracy jest wykorzystanie sterownika PLC do automatyzacji upraw roślin. W zakres pracy wchodzi wykonanie przykładowej makiety szklarni oraz programu realizującego jej automatyzację.</t>
  </si>
  <si>
    <t>Sterowanie sygnalizacją świetlną przy użyciu sterownika PLC na skrzyżowaniu.</t>
  </si>
  <si>
    <t>Traffic light control by PLC at the intersection.</t>
  </si>
  <si>
    <t>Celem pracy jest wdrożenie sterownika PLC do sterowania ruchem na skrzyżowaniu z sygnalizacją świetlną wraz z budową makiety. W zakres pracy wchodzi zaprojektowanie oraz wykonanie makiety oraz opracowanie przykładowego programu sterującego.</t>
  </si>
  <si>
    <t>Controlling traffic lights at an intersection with regulated traffic flow using a PLC.</t>
  </si>
  <si>
    <t>Celem pracy dyplomowej jest stworzenie wizualizacji (makiety) i programu sterowania na skrzyżowaniu z sygnalizacją świetlną.W zakres pracy wchodzi: zapoznanie się z obowiązującymi przepisami, przegląd literatury, stworzenie wizualizacji, napisanie programu, przeprowadzenie testów na fizycznym sterowniku.</t>
  </si>
  <si>
    <t>Sterowanie urządzeniami w ogrodzie botanicznym za pomocą sterownika PLC</t>
  </si>
  <si>
    <t>Controlling devices in the botanical garden by the PLC</t>
  </si>
  <si>
    <t>Celem pracy dyplomowej jest zastosowanie sterownika PLC do obsługi ogrodu botanicznego wraz z zaprojektowaniem i wykonaniem części makiety. Zakres prac obejmuje przygotowanie modelu oraz napisanie programu umożliwiającego sterowanie nasłonecznieniem obiektu, pomiar i regulację temperatury obiektu, pomiar wilgotności, kontrolę wentylacji obiektu.</t>
  </si>
  <si>
    <t>Transport i segregacja elementów na taśmociągu</t>
  </si>
  <si>
    <t>Transport and segregation of elements on the conveyor</t>
  </si>
  <si>
    <t>Celem pracy jest opracowanie modelu transportu i sortowania wybranych elementów z użyciem steronika PLC. Zakres pracy obejmuje: zaprojektowanie i wykonanie konstrukcji modelu, wybór odpowiednich czujników i napędu taśmociągu, napisanie programu do wybranego sterownika PLC sterującego pracą makiety.</t>
  </si>
  <si>
    <t>Pomiar, nadzór i obsługa procesu technologicznego obiektu „Zakład Ochrony Wód „Dolna””</t>
  </si>
  <si>
    <t>Measurement, supervision and service of the technological process of the facility "Zakład Ochrony Wód" Dolna "</t>
  </si>
  <si>
    <t>Celem pracy jest opracowanie systemu automatycznego sterowania obiektu oraz umożliwiającego ciągły nadzór stanu pracy urządzeń jak i pomiar zawartości substancji na drodze przemiany technologicznej. Zakres pracy obejmuje zaprojektowanie układu automatycznego sterowania pracą urządzeń na terenie obiektu przy użyciu sterownika PLC. Dodatkowo należy
umieścić punkty pomiarowe, w celu umożliwienia analizy substancji przetwarzanej. Należy również przygotować wizualizację pracy układu.</t>
  </si>
  <si>
    <t>Systemy bezpieczeństwa i rozwiązania energooszczędne w budynkach inteligentnych z wykorzystaniem sterownika PLC.</t>
  </si>
  <si>
    <t>Safety systems and energy-saving solutions in intelligent buildings with the use of a PLC controller.</t>
  </si>
  <si>
    <t>Celem pracy dyplomowej jest zaprojektowanie i wykonanie makiety budynku inteligentnego, obrazującej działanie systemów bezpieczeństwa i rozwiązań energooszczędnych, sterowanej za pomocą sterownika PLC. W zakres pracy wchodzi: zaprojektowanie i wykonanie makiety budynku, opracowanie działającego systemu przeciwpożarowego i antywłamaniowego jako systemy bezpieczeństwa, opracowanie i przedstawienie rozwiązań energooszczędnych w budynku, napisanie programu sterującego, wykonanie testów laboratoryjnych na fizycznym sterowniku, redakcja pracy.</t>
  </si>
  <si>
    <t>Porównanie obwodowego oraz polowo-obwodowego modelowania silnika indukcyjnego</t>
  </si>
  <si>
    <t>The comparison of circuit and field-circuit modeling of induction motor</t>
  </si>
  <si>
    <t>: Celem pracy jest porównanie wyników symulacji działania silnika indukcyjnego metodą polowo-obwodową oraz obwodową. Symulacje będą dotyczyć zarówno stanów dynamicznych jak i ustalonych</t>
  </si>
  <si>
    <t>Zawilak Tomasz Dr inż.</t>
  </si>
  <si>
    <t>Porównanie obwodowego oraz polowo-obwodowego modelowania silnika synchronicznego z magnesami trwałymi</t>
  </si>
  <si>
    <t>The comparison of circuit and field-circuit modeling of permanent magnet motor</t>
  </si>
  <si>
    <t>: Celem pracy jest porównanie wyników symulacji działania silnika synchronicznego z magnesami trwałymi metodą polowo-obwodową oraz obwodową. Symulacje będą dotyczyć zarówno stanów dynamicznych jak i ustalonych</t>
  </si>
  <si>
    <t>Badanie wpływu odkształcenia napięcia zasilającego na straty dodatkowe w maszynie indukcyjnej</t>
  </si>
  <si>
    <t>Investigations of voltage distortion on additional losses in induction motor</t>
  </si>
  <si>
    <t>Celem pracy jest zbadanie wpływu kształtu napięcia na wartość strat dodatkowych w silniku indukcyjnym. W tym celu należy opracować model polowo-obwodowy oraz przeprowadzić obliczenia przy wymuszeniu napięciem sinusoidalnym oraz odkształconym</t>
  </si>
  <si>
    <t>Porównanie właściwości silnika synchronicznego typu LSPMSM pracującego przy połączeniu w gwiazdę oraz trójkąt</t>
  </si>
  <si>
    <t>The comparison of permanent magnet motor's parameters in delta and star connection</t>
  </si>
  <si>
    <t>Celem pracy jest zbadanie wpływu połączenia uzwojeń fazowych na właściwości silnika synchronicznego. W ramach pracy należy wykonać pomiary silnika na stanowisku a następnie wykonać analizę wpływu połączenia na parametry eksploatacyjne (współczynnik mocy, sprawność, prąd pobierany z sieci)</t>
  </si>
  <si>
    <t>Metody ograniczania pulsacji momentu w silniku bezszczotkowym o cewkach skupionych</t>
  </si>
  <si>
    <t>Methods for reducing torque pulsation in a brushless motor with concentrated winding</t>
  </si>
  <si>
    <t>Celem pracy jest stworzenie modelu polowo-obwodowego z wykorzystaniem programu Ansys Maxwell, optymalizacja geometrii magnesów oraz kształtu żłobków stojana pod kątem eliminacji harmonicznych z przebiegu momentu elektromagnetycznego. teoretycznych z wykonanym prototypem.</t>
  </si>
  <si>
    <t>Celem pracy dyplomowej jest opracowanie i wykonanie eksperymentalnego robota ramieniowego wykorzystującego w układzie sterowania mikrokontroler z rodziny ARM . Zakres pracy obejmuje:
- zapoznanie się z zagadnieniem,
- opracowanie koncepcji robota ramieniowego,
- dobór elementów robota,
- wykonanie prototypu robota i napisanie oprogramowania sterującego,
- wykonanie badań laboratoryjnych,
redakcję pracy.</t>
  </si>
  <si>
    <t>Dyrcz Krzysztof Dr inż.</t>
  </si>
  <si>
    <t>Adaptacja systemu fotowoltaicznego w laboratoryjnym modelu budynku zasilanego ze źródeł odnawialnych</t>
  </si>
  <si>
    <t>Adaptation of a photovoltaic system in a renewable-powered laboratory building model</t>
  </si>
  <si>
    <t>Celem pracy jest wykonanie adaptacji systemu fotowoltaicznego w systemie zasilania laboratoryjnego modelu budynku. Zakres pracy obejmuje:
- zapoznanie się z zagadnieniem,
- opracowanie koncepcji adaptacji,
- wykonanie modernizacji modelu laboratoryjnego,
- wykonanie testów laboratoryjnych układu,
- redakcję pracy</t>
  </si>
  <si>
    <t>Mikroprocesorowy system zdalnego monitorowania pracy instalacji fotowoltaicznej</t>
  </si>
  <si>
    <t>Microprocessor-based system for remote monitoring of photovoltaic installations</t>
  </si>
  <si>
    <t>Celem pracy jest opracowanie i wykonanie mikroprocesorowego systemu zdalnego monitorowania pracy instalacji fotowoltaicznej. Zakres pracy obejmuje:
- apoznanie z zagadnieniem,
- opracowanie koncepcji systemu,
- dobór elementów systemu,
- wykonanie prototypu urządzenia,
- wykonanie testów laboratoryjnych,
redakcję pracy</t>
  </si>
  <si>
    <t>Laboratoryjny model ekologicznego systemu zasilania budynku współpracujący z PLC</t>
  </si>
  <si>
    <t>Laboratory model of ecological building power system cooperating with PLC</t>
  </si>
  <si>
    <t xml:space="preserve">Celem pracy jest wykonanie laboratoryjnego modelu systemu zasilania budynku wykorzystującego źródła energii odnawialnej oraz przystosowanie go do współpracy z dowolnym sterownikiem PLC. Zaskres pracy obejmuje:
- zapoznanie się z zagadnieniem,
- opracowanie koncepcji systemu,
- wykonanie modelu laboratoryjnego systemu,
- wykonanie testów laboratoryjnych,
- redakcję pracy
</t>
  </si>
  <si>
    <t>Uniwersalny, mikroprocesorowy  sterownik modeli dydaktycznych współpracujący z dowolnym PLC</t>
  </si>
  <si>
    <t>Universal, microprocessor-based controller  of didactic models cooperating with any PLC</t>
  </si>
  <si>
    <t>Celem pracy jest opracowanie koncepcji i zbudowanie uniwersalnego sterownika modeli dydaktycznych, który może współpracować z dowolnym  PLC. Zakres pracy obejmuje:
- zapoznanie się z zagadnieniem,
- opracowanie koncepcji sterownika z wykorzystaniem wybranego typu mikrokontrolera,
- wykonanie prototypu urządzenia i napisanie oprogramowania sterującego,
- wykonanie testów układu,
- redakcję pracy.</t>
  </si>
  <si>
    <t>Mikroprocesorowy układ sterowania obciążeniem w miniaturowym napędzie laboratoryjnym</t>
  </si>
  <si>
    <t>Microprocessor-based load control in a miniature laboratory drive</t>
  </si>
  <si>
    <t>Celem pracy jest opracowanie i zbudowanie sterownika obciążenia w miniaturowym napędzie laboratoryjnym. Zakres pracy obejmuje:
- zapoznanie się z zagadnieniem,,
- zaprojektowanie i wykonanie urządzenia,
- wykonanie testów laboratoryjnych,
- redakcję pracy.</t>
  </si>
  <si>
    <t>Zestaw uruchomieniowy dla mikrokontrolera ATMega128</t>
  </si>
  <si>
    <t>Development board for the ATMega128 microcontroller</t>
  </si>
  <si>
    <t>Celem pracy jest opracowanie i wykonanie zestawu uruchomieniowego dla mikrokontrolera ATMega128. Zakres pracy obejmuje:
- zapoznanie się z zagadnieniem,
- opracowanie koncepcji układu,
- dobór elementów układu,
- zaprojketowanie i wykonanie prototypu układu,
- wykonanie testów laboratoryjnych,
- redakcję pracy</t>
  </si>
  <si>
    <t>Mikroprocesorowa wytrawiarka płytek drukowanych</t>
  </si>
  <si>
    <t>Microprocessor-based PCB etching machine</t>
  </si>
  <si>
    <t>Celem pracy jest opracowanie i wykonanie prototypu wytrawiarki płytek drukowanych sterowanej za pomocą układu mikroprocesorowego. Zakres pracy obejmuje:
- zapoznanie z zagadnieniem,
- opracowanie koncepcji urządzenia,
- wykonanie urządzenia,
- wykonanie testów laboratoryjnych,
redakcję pracy.</t>
  </si>
  <si>
    <t>Realizacja układu sterowania wektorowego DFOC za pomocą procesora z rdzeniem ARM</t>
  </si>
  <si>
    <t>Implementation of the DFOC vector control system using an ARM core processor</t>
  </si>
  <si>
    <t>Celem pracy jest realizacja układu sterowania wektorowego DFOC z wykorzystaniem zestawu uruchomieniowego z procesorem z rdzeniem ARM.
Zakres pracy obejmuje:
- zapoznanie się z zagadnieniem,
- opracowanie koncepcji układu sterowania,
- realizacja układu sterowania z wykorzystaniem wybranego zestawu uruchomieniowego z procesorem ARM,
- wykonanie testów laboratoryjnych,
redakcję pracy.</t>
  </si>
  <si>
    <t>Rejestrator prądu upływu izolatorów napowietrznych</t>
  </si>
  <si>
    <t>Leakage current recorder for overhead insulators</t>
  </si>
  <si>
    <t>Celem pracy jest opracowanie i wykonanie rejestratora prądu upływu izolatorów napowietrznych wraz z odpowiednim oprogramowaniem do akwizycji danych. Zakres pracy obejmuje:
- zapoznanie się z zagadnieniem,
- opracowanie koncepcji rejestratora,
- wykonanie urządzenia,
- napisanie oprogramowania do akwizycji danych,
- redakcję pracy</t>
  </si>
  <si>
    <t>Mikroprocesorowy układ odtwarzania momentu elektromagnetycznego i prędkości silnika indukcyjnego</t>
  </si>
  <si>
    <t>Microprocessor system for estimating electromagnetic torque and speed of an induction motor</t>
  </si>
  <si>
    <t>Celem pracy jest opracowanie mikroprocesorowego układu do odtwarzania momentu elektromagnetycznego i prędkości silnika indukcyjnego. Zakres pracy obejmuje:
- zapoznanie się z zagadnieniem,
- opracowanie koncepcji układu,
- wykonanie prototypu układu,
- napisanie oprogramowania sterującego,
- wykonanie badań laboratoryjnych,
- redakcję pracy</t>
  </si>
  <si>
    <t>Optymalizcja układu sterowania tłokową pompą wody z silnikiem reluktancyjnym</t>
  </si>
  <si>
    <t>Optimization of the reciprocating water pump control system with a reluctance motor</t>
  </si>
  <si>
    <t>Celem pracy jest optymalizacja układu sterowania tłokową pompą wody z silnikiem reluktancyjnym. Zakres pracy obejmuje:
- zapoznanie się z zagadnieniem,
- opracowanie koncepcji optymalizacji układu sterowania,
- wykonanie badań symulacyjnych układu,
- wykonanie testów laboratoryjnych,
- redakcję pracy</t>
  </si>
  <si>
    <t>Szabat Krzysztof Prof. dr hab. inż.</t>
  </si>
  <si>
    <t>Pawlaczyk Leszek Dr hab. inż.</t>
  </si>
  <si>
    <t>Kowalski Czesław Prof. dr hab. inż.</t>
  </si>
  <si>
    <t>Chrzan Krystian Dr hab. inż.</t>
  </si>
  <si>
    <t>Bartłomiej Suchecki</t>
  </si>
  <si>
    <t>Sudzucker Polska ul. Muchoborska 6 54-424 Wrocław</t>
  </si>
  <si>
    <t>Tomasz Felsztyński</t>
  </si>
  <si>
    <t>Helikon-Tex, Radomska 34, 53-032 Wrocław</t>
  </si>
  <si>
    <t xml:space="preserve">Wytwarzanie perforowanych warstw dielektrycznych </t>
  </si>
  <si>
    <t>Fabrication of perforated dielectric layers</t>
  </si>
  <si>
    <t>Celem pracy jest wytworzenie perforowanych warstw dielektrycznych z wykorzystaniem lasera. Zares pracy obejmuje: 1. Uruchomienie lasera dedykowanego do drukarki 3D Zmorph. 2. Wykonanie projektów warstw perforowanych. 3. Wytworzenie perforowanych warstw z wykorzystaniem wybranych materiałów dielektrycznych. 4. Badania właściwości wytworzonych warstw.</t>
  </si>
  <si>
    <t>Mirkowska Agnieszka Dr inż.</t>
  </si>
  <si>
    <t>Badania możliwości wykorzystania materiału Expancel do wytwarzania struktur piezoelektrycznych</t>
  </si>
  <si>
    <t>Research on the possibility of using the Expancel material for the production of piezoelectric structures</t>
  </si>
  <si>
    <t xml:space="preserve">Celem pracy jest ocena możliwości wykorzystania materiału Expancel do wytwarzania struktur piezoelektrycznych. Zakres pracy obejmuje: 1. Studia literaturowe w zakresie właściwości i przetwarzania materiału Expancel. 2. Wytworzenie struktur piankowych na bazie materiału Expancel. 3. Optymalizacja warunków przetwarzania materiału Expancel. 4. Badania właściwości elektromechanicznych wytworzonych struktur. </t>
  </si>
  <si>
    <t xml:space="preserve">Optymalizacja warunków elektryzacji piezoelektrycznych struktur kompozytowych </t>
  </si>
  <si>
    <t>Optimization of electrification conditions for piezoelectric composite structures</t>
  </si>
  <si>
    <t xml:space="preserve">Celem pracy jest optymalizacja warunków elektryzacji piezoelektrycznych struktur kompozytowych elektret-elastomer. Zakres pracy obejmuje: 1. Wytworzenie struktur warstwowych elektret-elastomer. 2. Badania procesu elektryzacji wytworzonych struktur. 3. Badania właściwości piezoelektrycznych (pomiary współczynnika piezoelektrycznego) w zależności od różnych warunków elektryzacji. 4. Próba optymalizacji warunków elektryzacji w celu uzyskania określonych wartości współczynnika piezoelektrycznego. </t>
  </si>
  <si>
    <t>Badania właściwości piezoelektrycznych tkanin elektretowych</t>
  </si>
  <si>
    <t>Research on piezoelectric properties of electret fabrics</t>
  </si>
  <si>
    <t xml:space="preserve">Celem pracy jest ocena właściwości piezoelektrycznych tkanin elektretowych. Zakres pracy obejmuje: 1. Przygotowanie struktur eksperymentalnych. 2. Elektryzację przygotowanych struktur. 3. Badania właściwości piezoelektrycznych wytworzonych struktur. </t>
  </si>
  <si>
    <t>Wymagania stawiane przy emisji zaburzeń w paśmie supraharmonicznych (2-150 kHz)</t>
  </si>
  <si>
    <t>Requirements for emission of disturbances in the supraharmonic band (2-150 kHz)</t>
  </si>
  <si>
    <t xml:space="preserve">Zbadanie emisji zaburzeń przewodzących (9-150kHz) w sieci nN oraz analiza porównawcza ich poziomu w świetle obowiązujących norm i przepisów prawa. Zakres: badania laboratoryjne wybranych odbiorników, wykonanie aplikacji w środowisku MATLAB, studia literaturowe. </t>
  </si>
  <si>
    <t>Kostyła Paweł Dr inż.</t>
  </si>
  <si>
    <t>Ekranowanie elektromagnetyczne - filtr selektywny</t>
  </si>
  <si>
    <t>Electromagnetic shielding - selective filter</t>
  </si>
  <si>
    <t>Cel pracy:  symulacja oraz wyznaczenie charakterystyk prądowo - napięciowych układu filtra selektywnego w aspekcie ekranowania elektromagnetycznego. Zakres pracy: budowa oraz symulacja modelu filtra selektywnego w środowisku Matlab (Simulink) oraz ocena możliwości jego wykorzystania w ekranowaniu elektromagnetycznym.</t>
  </si>
  <si>
    <t>Nowoczesna instalacja elektryczna zakładu produkcyjnego z branży spożywczej.</t>
  </si>
  <si>
    <t>Modern electrical installation of a production plant in the food industry.</t>
  </si>
  <si>
    <t>Wykorzystanie OZE do zasilania zakładu przemysłowego z branży spożywczej.</t>
  </si>
  <si>
    <t>The use of renewable energy sources to supply an industrial plant in the food industry.</t>
  </si>
  <si>
    <t xml:space="preserve">Wyznaczania parametrów wewnętrzych modelu warystora ZnO. </t>
  </si>
  <si>
    <t>Determination of internal parameters of the ZnO varistor model.</t>
  </si>
  <si>
    <t>Cel pracy: zastosowanie algorytmów przetwarzania sygnałów do wyznaczania parametrów modelu zastępczego warystorów ZnO. Zakres: implementacja wybranych algorytmów pomiarowych oraz ich weryfikacja na podstawie danych pomiarowych prądu i napięcia rzeczywistego warystora</t>
  </si>
  <si>
    <t>Symulacja fragmentu rzeczywistej sieci elektroenergetycznej z odnawialnymi źródłami energii.</t>
  </si>
  <si>
    <t>Simulation of the part of the power grid with renewable energy sources.</t>
  </si>
  <si>
    <t>Cel pracy:  symulacja oraz wyznaczenie charakterystyk prądowo - napięciowych układu elektroenergetycznego z odnawialnymi źródłami energii. Zakres pracy: budowa systemu oraz symulacja systemu w środowisku Matlab (Simulink), analiza wybranych charakterystyk układu dla różnych warunków jego pracy.</t>
  </si>
  <si>
    <t>Badania eksperymentalne charakterystyk regulacji cos fi inwerterów fotowoltaicznych pod względem wpływu na wolumen produkcj energii czynnej.</t>
  </si>
  <si>
    <t>Experimental studies of the cos phi control characteristics of photovoltaic inverters in terms of their impact on the volume of active energy production.</t>
  </si>
  <si>
    <t xml:space="preserve">Analiza i obliczenia  procentowej redukcji mocy czynnej P na rzecz mocy biernej Q w odniesieniu do wolumenu energii utraconej na regulację, w aspekcie taryf dystrybutorów energii elektrycznej. </t>
  </si>
  <si>
    <t xml:space="preserve">Ocena jakości olejów spożywczych na podstawie  pomiarów ich parametrów dielektrycznych </t>
  </si>
  <si>
    <t>Evaluation of the quality of food oils based on measurements of their dielectric parameters</t>
  </si>
  <si>
    <t>Celem pracy jest określenie związku pomiędzy elektrycznymi parametrami (rezystywnością, przenikalnością elektryczną, współczynnikiem strat dielektrycznych) oleju spożywczego a jego jakością.
Zakres pracy obejmuje:
-studia literaturowe;
-pomiary parametrów dielektrycznych olejów spożywczych poddanych działaniu wybranych czynników;
-opracowanie wyników pomiaru.</t>
  </si>
  <si>
    <t>Pelesz Adam Dr inż.</t>
  </si>
  <si>
    <t>Badanie czasu zaniku ładunku  na modelach izolatorów kompozytowych</t>
  </si>
  <si>
    <t>Examination of charge decay time on composite insulators models</t>
  </si>
  <si>
    <t xml:space="preserve">Celem pracy jest zbadanie czasu zaniku ładunku na modelach izolatorów kompozytowych w zależności od wybranych parametrów ich elektryzacji.
Zakres pracy obejmuje:
- studia literaturowe; 
- adaptację stanowiska do elektryzacji izolatorów i badania czasów zaniku ładunku;
- wykonanie pomiarów;
- opracowanie i analizę wyników. </t>
  </si>
  <si>
    <t>Badanie czasu zaniku ładunku  na próbkach materiałów dielektrycznych</t>
  </si>
  <si>
    <t xml:space="preserve">
Examination of charge decay time on dielectric material samples</t>
  </si>
  <si>
    <t xml:space="preserve">Celem pracy jest zbadanie czasu zaniku ładunku na próbkach materiałów dielektrycznych w zależności od wybranych parametrów ich elektryzacji.     
Zakres pracy obejmuje:
- studia literaturowe; 
- adaptację stanowiska do elektryzacji wybranych materiałów i badania czasów zaniku ładunku;
- wykonanie pomiarów;
- opracowanie i analizę wyników. </t>
  </si>
  <si>
    <t>Modernizacja generatora kroplowego  Kelvina</t>
  </si>
  <si>
    <t>Modernization of Kelvin water dropper</t>
  </si>
  <si>
    <t xml:space="preserve">
Celem pracy jest modernizacja generatora kroplowego Kelvina. Zakres pracy obejmuje: 
- studia literaturowe; 
- projekt  modernizacji istniejącego generatora;
- przebudowę istniejącego generatora;
- badanie działania generatora w różnych warunkach pracy;
- opracowanie i analiza wyników.</t>
  </si>
  <si>
    <t>Wpływ geometrii elektrod na wytrzymałość elektryczną powietrza</t>
  </si>
  <si>
    <t>Influence of electrode geometry on air electric strength</t>
  </si>
  <si>
    <t xml:space="preserve">
Celem pracy jest pomiar napięcia przebicia powietrza w układzie elektrod o niesymetrycznej geometrii, tj. elektrod kulistych o różnych promieniach krzywizny. Zakres pracy obejmuje: 
-studia literaturowe; 
-wykonanie projektu elektrod; 
-adaptację stanowiska pomiarowego;
-wykonanie pomiarów napięcia przeskoku;
-opracowanie i analizę wyników.</t>
  </si>
  <si>
    <t>Wpływ stałego pola elektrycznego na proces wzrostu roślin</t>
  </si>
  <si>
    <t>DC electric field influence on plant growth</t>
  </si>
  <si>
    <t>Celem pracy jest określenie wpływu działania stałego pola elektrycznego na proces rozwoju roślin.
Zakres pracy obejmuje:
-przegląd literatury tematu;
-dobór roślin do eksperymentu;
-zaprojektowanie i budowę stanowiska do obserwacji wzrostu roślin;
-przeprowadzenie obserwacji i opracowanie wyników</t>
  </si>
  <si>
    <t>System mobilnej diagnostyki medycznej na przykładzie identyfikacji wybranych sygnałów biomedycznych</t>
  </si>
  <si>
    <t>The system of mobile medical diagnostics on the example of identification of selected biomedical signals</t>
  </si>
  <si>
    <t>Szymańda Jarosław Dr inż.</t>
  </si>
  <si>
    <t>Internetowy system zdalnego nadzoru,  sterowania i identyfikacji obiektów w przemysłowych liniach technologicznych</t>
  </si>
  <si>
    <t>Internet remote surveillance, control and identification system for industrial facilities.</t>
  </si>
  <si>
    <t xml:space="preserve">Szybka identyfikacja obiektów za pomocą  kamery internetowej </t>
  </si>
  <si>
    <t>Fast identification of objects using a webcam</t>
  </si>
  <si>
    <t>Opracowanie algorytmu oraz aplikacji komputerowej umożliwiającej rozpoznawanie różnych obiektów na podstawie ich kształtów i kolorów. Do realizacji dyplomowej pracy inżynierskiej  wymagana jest umięjętność zaawansowanego programowania obiektowego z uwzględnieniem środowiska API systemu operacyjnego Windows.Redakcja pracy</t>
  </si>
  <si>
    <t>Synchroniczne sterowanie stanowiskami laboratoryjnymi</t>
  </si>
  <si>
    <t>Synchronous laboratory monitoring stations</t>
  </si>
  <si>
    <t>Zarządzanie rozproszonymi instalacjami fotowoltaicznymi</t>
  </si>
  <si>
    <t>Management of distributed photovoltaic installations</t>
  </si>
  <si>
    <t>Reaktor plazmowy ze złożem upakowanym</t>
  </si>
  <si>
    <t>Packed bed nonthermal plasma reactor</t>
  </si>
  <si>
    <t>Celem pracy jest opracowanie projektu oraz wykonanie modelu laboratoryjnego reaktora plazmowego z tzw. złożem upakowanym. Praca obejmuje pomiar właściwości elektrycznych skonstruowanego urządzenia.</t>
  </si>
  <si>
    <t>Czapka Tomasz Dr inż.</t>
  </si>
  <si>
    <t>Reaktor plazmowy z ciekłą warstwą</t>
  </si>
  <si>
    <t>Plasma reactor with a liquid layer</t>
  </si>
  <si>
    <t>Celem pracy jest opracowanie projektu oraz wykonanie modelu laboratoryjnego reaktora plazmowego z ciekłą warstwą na elektrodzie uziemionej. Praca obejmuje pomiar właściwości elektrycznych skonstruowanego urządzenia.</t>
  </si>
  <si>
    <t>Reaktor plazmowy z wyładowaniami wstecznymi</t>
  </si>
  <si>
    <t>Plasma reactor with back corona discharges</t>
  </si>
  <si>
    <t>Celem pracy jest opracowanie projektu oraz wykonanie modelu laboratoryjnego reaktora plazmowego z wyładowaniami wstecznymi. Praca obejmuje pomiar właściwości elektrycznych skonstruowanego urządzenia.</t>
  </si>
  <si>
    <t>Wytwarzanie nanowłókien z polifluorku winylidenu z wykorzystaniem procesu elektroprzędzenia</t>
  </si>
  <si>
    <t>Fabrication of polyvinylidene fluoride nanofibers using an electrospinning process</t>
  </si>
  <si>
    <t>Celem pracy jest prowadzenie procesu elektroprzędzenia do wytwarzania nanowłókien na bazie PVDF. Praca obejmuje pomiar właściwości fizycznych i elektrycznych otrzymanych włókien.</t>
  </si>
  <si>
    <t>Plazmowa obróbka materiałów polimerowych</t>
  </si>
  <si>
    <t>Plasma treatment of polymeric materials</t>
  </si>
  <si>
    <t>Celem pracy jest ocena wpływu obróbki plazmowej na wybrane właściwości materiałów polimerowych. Praca obejmuje wybrów testowych materiałów polimerowych, prowadzenie procesu obróbki plazmowej oraz pomiary parametrów traktowanych materiałów, tzn. powierzchniowe, elektryczne lub mechaniczne.</t>
  </si>
  <si>
    <t>Mikroprocesorowo sterowany układ laboratoryjny do badania aktuatora elektrotermicznego na bazie drutów SMA</t>
  </si>
  <si>
    <t>Microprocessor-controlled laboratory set-up for testing of electro-thermal actuator based on SMA wires</t>
  </si>
  <si>
    <t>Praca o charakterze projektowo-doświadczalnym, której celem jest opracowanie i uruchomienie mikroprocesorowo sterowanego stanowiska laboratoryjnego do badania aktuatorów elektrotermicznych wykorzystujących stopy z pamięcią kształtu SMA (Shape Memory Alloy). Zakres pracy obejmuje: analizę literaturową obecnego stanu nauki i techniki w zakresie badań materiałów z pamięcią kształtu, opracowanie, budowę i uruchomienie laboratoryjnego układu pomiarowego oraz przygotowanie oprogramowania sterującego jego pracą, testy układu a także analizę uzyskanych wyników i redakcję pracy.</t>
  </si>
  <si>
    <t>Żyłka Paweł Dr hab. inż.</t>
  </si>
  <si>
    <t xml:space="preserve">Układ do ultradźwiękowego odgazowywania oleju elektroizolacyjnego </t>
  </si>
  <si>
    <t>Setup for electroinsulating oil ultrasonic degassing</t>
  </si>
  <si>
    <t>Praca o charakterze doświadczalnym, której celem jest opracowanie metody odgazowania oleju elektroizolacyjnego przy użyciu ultradźwięków do zastosowania w analizie DGA (Dissolved Gas Analysis - metoda badania transformatorów energetycznych).  Zakres pracy obejmuje: literaturową analizę obecnego stanu nauki i techniki w zakresie analizy DGA oraz ultradźwiękowych metod odgazowania cieczy, opracowanie metodyki badań, budowę i uruchomienie laboratoryjnego układu pomiarowego (np. przepływowego), doświadczalne badania odgazowania próbek olejów oraz analizę otrzymanych wyników i redakcję pracy.</t>
  </si>
  <si>
    <t>Zautomatyzowany układ laboratoryjny do badania zaniku ładunku zgodnie z normą PN-EN-61340</t>
  </si>
  <si>
    <t>Automated laboratory test system for charge decay measurement in accordance with PN-EN-61340 standard</t>
  </si>
  <si>
    <t>Praca o charakterze projektowo-doświadczalnym, której celem jest opracowanie i uruchomienie zautomatyzowanego, laboratoryjnego układu do badania zaniku ładunku zgodnie z normą PN-EN-61340 (ładunek nanoszony wysokonapięciową metodą ulotową). Zakres pracy obejmuje: analizę literaturową wymagań normatywnych, opracowanie idei układu i algorytmu jego pracy, dobór układów elektronicznych, budowę laboratoryjnego modelu układu pomiarowego, przygotowanie oprogramowania sterującego jego pracą, uruchomienie układu oraz testy jego pracy a także analizę uzyskanych wyników i redakcję pracy.</t>
  </si>
  <si>
    <t xml:space="preserve">Mikroprocesorowy sterownik zdalnej kamery inspekcyjnej do komory sondy Kelvina </t>
  </si>
  <si>
    <t>Microprocessor-based controller for Kelvin probe chamber remote inspection camera</t>
  </si>
  <si>
    <t>Praca o charakterze projektowo-doświadczalnym, której celem jest opracowanie mikroprocesorowego układu do zdalnego sterowania (interfejs RS485) analogową kamerą inspekcyjną i nadzorującego pracę komory sondy Kelvina. Zakres pracy obejmuje: analizę literaturową standardu wymiany danych z kamerą (Pelco-D, PTZ) oraz wymogów sterowania komorą sondy Kelvina, opracowanie idei sterownika i algorytmu jego pracy, dobór układów elektronicznych, budowę laboratoryjnego modelu układu pomiarowego, przygotowanie oprogramowania sterującego jego pracą, uruchomienie układu oraz testy jego pracy a także analizę uzyskanych wyników i redakcję pracy.</t>
  </si>
  <si>
    <t>Otrzymywanie i właściwości elektryczne dielektrycznych kompozytów ftalocyjaniny miedzi CuPc</t>
  </si>
  <si>
    <t>Fabrication and electrical properties of copper phthalocyanine CuPc dielctric composites</t>
  </si>
  <si>
    <t>Praca o charakterze doświadczalnym, której celem jest otrzymanie i ocena podstawowych właściwości elektrycznych (rezystywność, przenikalność, wsp. stratności) kompozytów ftalocyjaniny miedzi (CuPc) w polimerowej matrycy dielektrycznej. Zakres prac obejmuje literaturową analizę obecnego stanu nauki i techniki w zakresie polimerowych kompozytów CuPc, wybór matrycy polimerowej (np. alkohol poliwinylowy, silikon), opracowanie laboratoryjnej  metodę wprowadzania CuPc do matrycy polimerowej, otrzymywanie próbek i badania ich podstawowych właściwości elektrycznych, jakościową i ilościową analizę uzyskanych wyników oraz redakcję pracy dyplomowej.</t>
  </si>
  <si>
    <t>Harvestingowe zasilanie wyświetlaczy elektroforetycznych e-ink</t>
  </si>
  <si>
    <t>Energy harvesting-based power supply of electrophoretic e-ink displays</t>
  </si>
  <si>
    <t>Praca o charakterze doświadczalnym, której celem jest opracowanie metody harvestingowego zasilania elektroforetycznych wyświetlaczy typu e-ink. Zakres prac obejmuje: literaturową analizę obecnego stanu nauki i techniki w zakresie harvestingu energii oraz elektroforetycznych wyświetlaczy e-ink, opracowanie idei harvestingowego układu zasilania tego typu wyświetlacza, budowa prototypowego układu laboratoryjnego (wraz z mikroprocesorowym sterownikiem wyświetlacza), uruchomienie oraz badania układu, jakościową i ilościową analizę uzyskanych wyników oraz redakcję pracy dyplomowej.</t>
  </si>
  <si>
    <t>Elektrety o właściwościach superhydrofobowych</t>
  </si>
  <si>
    <t>Superhydrophobic electrets</t>
  </si>
  <si>
    <t>Praca o charakterze doświadczalnym, której celem jest uzyskanie materiałów elektretowych o właściwościach superhydrofobowych. Zakres prac obejmuje: literaturową analizę obecnego stanu nauki i techniki w zakresie elektretów i materiałów superhydrofobowych, wybór materiałów elektretowych (np. PP, Teflon FEP) oraz metod uzyskiwania powierzchni superhydrofobowej (np. odlewanie z mikroporowatej matrycy Al, natrysk)(np. alkohol poliwinylowy, silikon), otrzymywanie próbek i wytwarzanie elektretów, badania ich właściwości, jakościową i ilościową analizę uzyskanych wyników oraz redakcję pracy dyplomowej.</t>
  </si>
  <si>
    <t>Harvesting energii cieplnej w obwodach hydraulicznych</t>
  </si>
  <si>
    <t>Thermal energy harvesting in hydraulic conduits</t>
  </si>
  <si>
    <t>Praca o charakterze doświadczalnym, której celem jest opracowanie metody harvestingowego pozyskiwania energii elektrycznej z ciepła odpadowego w obwodach hydraulicznych (w tym wodnych). Zakres prac obejmuje: literaturową analizę obecnego stanu nauki i techniki w zakresie harvestingu energii cieplnej, opracowanie idei układu harvestingowego dostosowanego do współpracy z wybranym obwodem hydraulicznym, budowa i uruchomienie prototypowego pomiarowego układu laboratoryjnego, jakościową i ilościową analizę uzyskanych wyników oraz redakcję pracy dyplomowej.</t>
  </si>
  <si>
    <t>Modernizacja stanowiska do badań elastycznych elektrod cienkowarstwowych.</t>
  </si>
  <si>
    <t>Redesign of measurement system for flexible thin film electrode.</t>
  </si>
  <si>
    <t>Celem pracy jest modernizacja stanowiska do badań elastycznych elektrod cienkowarstwowych. Zakresem pracy będzie rozbudowa i przetestowanie stanowiska pomiarowego.</t>
  </si>
  <si>
    <t>Lewandowski Marcin Dr inż.</t>
  </si>
  <si>
    <t xml:space="preserve">Wykorzystanie struktur filtracyjnych opartych na tlenku cynku (ZnO) otrzymywanych techniką rozpylania magnetronowego jako powłoki bakterio i grzybobójcze.
</t>
  </si>
  <si>
    <t>Application filtration structures based on zinc oxide (ZnO) obtained by magnetron sputtering process as bactericidal and fungicidal coating.</t>
  </si>
  <si>
    <t>Celem pracy jest ocena skuteczności wykorzystania struktur filtracyjnych opartych na tlenku cynku otrzymywanych techniką rozpylania magnetronowego jako powłoki bakterio i grzybobójcze.  Zakresem pracy będzie optymalizacja zasilania reaktora plazmowego, naniesienie cienkich warst na włókniny filtracyjnej oraz ocena skuteczności bakterio i grzybobójczej uzyskanej struktury.</t>
  </si>
  <si>
    <t>Wpływ systemu dozującego gaz roboczy na efektywność procesu rozpylania magnetronowego.</t>
  </si>
  <si>
    <t>The impact of the working gas dosing system on efficiency magnetron sputtering process.</t>
  </si>
  <si>
    <t>Celem pracy jest zbadanie wpływu systemu dozującego gaz roboczy na efektywność procesu rozpylania magnetronowego. Zakres pracy obejmuje badania szybkości narostu napylanej warstwy przy impulsowym dozowaniu gazu roboczego.</t>
  </si>
  <si>
    <t>Badania laboratoryjne kabli elektroenergetycznych</t>
  </si>
  <si>
    <t>Laboratory tests of power cables</t>
  </si>
  <si>
    <t>Cel pracy: zbadanie wytrzymalości izolacji kabla elektroenergetycznego przy narażeniach udarowych.  Zakres pracy: studia literaturowe (zapozananie się z wymaganiami norm), przygotowanie stanowiska pomiarowego w hali wysokich napięć, przeprowadzenie badań, analiza wyników.</t>
  </si>
  <si>
    <t>Wieczorek Krzysztof Dr hab. inż.</t>
  </si>
  <si>
    <t>Układ regulacji temperatury w laboratoryjnych badaniach kabli wysokonapięciowych</t>
  </si>
  <si>
    <t>Temperature control system in the laboratory tests of high-voltage cables</t>
  </si>
  <si>
    <t>Celem pracy będzie opracowanie układu sterowania stycznika na stanowisku laboratoryjnym. Zadaniem zbudowanego układu będzie utrzymanie określonej temperatury w badanym układzie podgrzewanym elektrycznie. Zakres pracy będzie obejmował zaprojektowanie układu i opracowanie prostego programu komputerowego do jego sterowania.</t>
  </si>
  <si>
    <t>Impedancja pomiarowa w wysokonapięciowych układach pomiarowych wyładowań niezupełnych.</t>
  </si>
  <si>
    <t>Measuring impedance in high-voltage partial discharges measurement systems.</t>
  </si>
  <si>
    <t xml:space="preserve">Celem pracy będzie opracowanie impedancji pomiarowej do układu pomiaru wyładowań niezupełnych. Zakres pracy będzie obejmował przygotowanie projektu, wykonanie impedancji oraz jej sprawdzenie na stanowisku laboratoryjnym. </t>
  </si>
  <si>
    <t>Stanowisko laboratoryjne do badania stanów przejściowych w obwodach RLC</t>
  </si>
  <si>
    <t>A laboratory model for studying transients in RLC circuits</t>
  </si>
  <si>
    <t>Celem pracy jest wykonanie aplikacji, umożliwiającej badanie stanów przejściowych w obwodach RCL. Zakres obejmuje zaprojektowanie oraz napisanie programu aplikacji, która umożliwi badanie stanów przejściowych dla różnych wartości elementów RLC, a następnie wykonanie przykładowych symulacji oraz porównanie ich z rzeczywistymi pomiarami.</t>
  </si>
  <si>
    <t>Kaczorowska Dominika Dr inż.</t>
  </si>
  <si>
    <t>Charakterystyka pracy polikrystalicznych i monokrystalicznych ogniw krzemowych PV</t>
  </si>
  <si>
    <t>Characteristics of polycrystalline and monocrystalline silicon PV cells</t>
  </si>
  <si>
    <t>Celem pracy jest zbadanie charakterystyk I-V oraz P-V ogniw fotowoltaicznych przy występującym, zmiennym nasłonecznieniu oraz w przypadku braku nasłonecznienia dla różnych ogniw fotowoltaicznych. Zakres obejmuje wykonanie pomiarów oraz opracowanie otrzymanych wyników.</t>
  </si>
  <si>
    <t>Stanowisko laboratoryjne do badania charakterystyk ogniw fotowoltaicznych</t>
  </si>
  <si>
    <t>A laboratory model for studying PV cells characteristics</t>
  </si>
  <si>
    <t>Celem pracy jest wykonanie aplikacji, umożliwiającej badanie charakterystyk ogniw PV. Zakres obejmuje zaprojektowanie oraz napisanie programu aplikacji komputerowej, która umożliwi różne łączenie ogniw oraz badanie charakterystyk utworzonych układów w różnych warunkach, a następnie wykonanie przykładowych symulacji oraz porównanie ich z rzeczywistymi pomiarami.</t>
  </si>
  <si>
    <t>Autonomiczny tracker solarny</t>
  </si>
  <si>
    <t>Autonomous solar tracker</t>
  </si>
  <si>
    <t xml:space="preserve">Celem pracy jest wykonanie systemu podążającego za słońcem (trackera solarnego) na mikrokontrolerze i silnikach elektrycznych. Zakres pracy obejmuje, opracowanie koncepcji urządzenia, wykonanie części mechanicznej i elektronicznej urządzenia, utworzenie programu sterującego i komunikacyjnego oraz prowadzenie testów i analizę działania systemu. </t>
  </si>
  <si>
    <t>Rezmer Jacek Dr hab. inż.</t>
  </si>
  <si>
    <t>Przetwarzanie obrazów w przemysłowych systemach wizyjnych</t>
  </si>
  <si>
    <t>Image processing in industrial vision systems</t>
  </si>
  <si>
    <t xml:space="preserve">Celem jest opracowanie metod przetwarzania obrazów do zastosowań w przemyśle do automatycznej kontroli produkcji. Zakres pracy obejmuje  opracowanie i utworzenie aplikacji numerycznej, która na podstawie definiowanych wzorców produkowanych elementów, sprawdza poprawność i jakość ich wykonania.  Wynikiem będzie analiza zaproponowanego podejścia w oparciu o prowadzone symulacje. </t>
  </si>
  <si>
    <t>Prognozowanie produkcji energii w systemie fotowoltaicznym</t>
  </si>
  <si>
    <t>Forecasting energy production in a photovoltaic system</t>
  </si>
  <si>
    <t>Celem jest opracowanie metody prognozowania produkcji energii w systemie PV w oparciu o prognozę pogody i pomiary generacji. Zakres prac obejmuje studia literaturowe, zaproponowanie metody prognozowania oraz wykonanie aplikacji numerycznej. Sprawdzenie poprawności działania algorytmu będzie wykonywane w oparciu o dane rzeczywistego systemu fotowoltaicznego</t>
  </si>
  <si>
    <t>Model mikrosieci elektroenergetycznej</t>
  </si>
  <si>
    <t>Power system microgrid model</t>
  </si>
  <si>
    <t>Celem jest opracowanie symulacyjnego modelu mikrosieci złożonej z generatora energii odnawialnej, zasobnika energii i odbiorów sterowanych. Zakres pracy obejmuje studia literaturowe, opracowanie aplikacji numerycznej i prowadzenie testów potwierdzających poprawność modelu. Efektem końcowym będzie symulowanie pracy mikrosieci dla wybranych scenariuszy sterowania zasobnikiem i odbiorem</t>
  </si>
  <si>
    <t>Model linii przesyłowej</t>
  </si>
  <si>
    <t>Model of the transmission line</t>
  </si>
  <si>
    <t>Celem jest opracowanie modelu  symulacyjnego linii przesyłowej. Zakres obejmuje opracowanie modelu matematycznego i aplikacji numerycznej umożliwiającej analizę zjawisk występujących w liniach przesyłowych w stanach ustalonych i przejściowych. Praca powinna zawierać przykłady symulacji linii w różnych stanach pracy</t>
  </si>
  <si>
    <t>Algorytmy pomiaru jakości energii</t>
  </si>
  <si>
    <t>Power 
quality measurement methods</t>
  </si>
  <si>
    <t xml:space="preserve">Celem jest implementacja numeryczna metod pomiaru jakości energii zgodnie z wymaganiami normy PN-EN 61000-4-30. Zakres obejmuje analizę zapisów normy i propozycję cyfrowych algorytmów pomiarowych.  Ważnym elementem pracy będą prace programistyczne i wykonanie testów sprawdzających poprawność implementacji metod dla definiowanych klas dokładności. </t>
  </si>
  <si>
    <t>Cyfrowy pomiar częstotliwości składowej podstawowej</t>
  </si>
  <si>
    <t>Digital measurement of the fundamental component frequency</t>
  </si>
  <si>
    <t xml:space="preserve">Celem jest opracowanie cyfrowych  metod dokładnego pomiaru częstotliwości składowej podstawowej dla rzeczywistych warunków pracy systemu elektroenergetycznego.  Zakres prac obejmuje studia literaturowe w tym zakresie, opracowanie i implementację numeryczną algorytmów DSP oraz walidację poprawności metod. </t>
  </si>
  <si>
    <t>Metody optymalizacji rojem cząstek</t>
  </si>
  <si>
    <t>Particle swarm optimization methods</t>
  </si>
  <si>
    <t xml:space="preserve">Celem pracy jest utworzenie katalogu metod optymalizacji rojem cząstek. Zakres pracy obejmuje studia literaturowe w temacie, stworzenie katalogu algorytmów rojowych jako kompletnych procedur numerycznych.  W drugim kroku będę prowadzone badania porównawcze algorytmów dla wybranych problemów testowych. </t>
  </si>
  <si>
    <t>Stacja pogody dla systemu fotowoltaicznego</t>
  </si>
  <si>
    <t>Weather station for a photovoltaic system</t>
  </si>
  <si>
    <t xml:space="preserve">Celem pracy jest wykonanie modelu stacji pogodowej wskazującej aktualne warunki pogodowe oraz prognozę krótkoterminową.  Zakres prac obejmuje wybranie platformy sprzętowej i programowej, dobór czujników, systemów zasilania, transmisji danych oraz prezentacji. Praca powinna zawierać wyniki testów sprawdzających działanie stacji. </t>
  </si>
  <si>
    <t xml:space="preserve">Wytrzymałość elektryczna przy napięciu 50Hz estru transformatorowego w różnych temperaturach </t>
  </si>
  <si>
    <t>Electrical strength of transformer ester at 50Hz voltage at various temperatures</t>
  </si>
  <si>
    <t>Celem pracy jest okreslenie wytrzymałości elektrycznej przy napięciu przemiennym, estru transformatorowego w zależności od jego temperatury. Zakres pracy obejmuje studium literaturowe tematyki pracy, wykonanie  pomiarów wytrzymałości elektrycznej przy napięciu 50 Hz, analizę statystyczną wyników</t>
  </si>
  <si>
    <t>Jaroszewski Maciej Dr hab. inż.</t>
  </si>
  <si>
    <t>Wytrzymałość elektryczna estru transformatorowego w różnych temperaturach przy napięciu udarowym</t>
  </si>
  <si>
    <t>Electrical strength of transformer ester at various temperatures with impulse voltage</t>
  </si>
  <si>
    <t>Celem pracy jest okreslenie wytrzymałości udarowej estru transformatorowego w zależności od temperatury oleju. Zakres pracy obejmuje studium literaturowe tematyki pracy, wykonanie  pomiarów wytrzymałości elektrycznej przy napięciu udarowym, analizę statystyczną wyników</t>
  </si>
  <si>
    <t>Pomiary parametrów wyładowań niezupełnych w oleju transformatorowym</t>
  </si>
  <si>
    <t>Measurements of partial discharge parameters in transformer oil</t>
  </si>
  <si>
    <t>Celem pracy jest zapoznanie się z metodami pomiaru wyładowań niezupełnych w oleju transformatorowym, parametrami wyładowań niezupełnych. Zakres pracy obejmuje studia literaturowe dotyczące problematyki pracy, przygotowanie stanowiska pomiarowego, wykonanie pomiarów i opracowanie wyników.</t>
  </si>
  <si>
    <t>Pomiary wpływu odległości elektrod na parametry wyładowań niezupełnych w oleju transformatorowym</t>
  </si>
  <si>
    <t>Measurements of the influence of electrode distance on partial discharge parameters in transformer oil</t>
  </si>
  <si>
    <t>Wykorzystanie eksploracji danych w elektroenergetyce</t>
  </si>
  <si>
    <t>Data mining practice in electrical power network</t>
  </si>
  <si>
    <t>Celem pracy jest krytyczny przegląd wykorzystania eksploracji danych w elektroenergetyce. Zakres pracy obejmuje przegląd literatury z zakresu eksploracji danych w elektroenergetyce, wskazanie innych możliwych zastosowań w elektroenergetyce, praktyczna implikacja wybranej techniki w zagadnieniach związanych z elektroenergetyką</t>
  </si>
  <si>
    <t>Jasiński Michał Dr inż.</t>
  </si>
  <si>
    <t>Ocena jakości energii elektrycznej w sieci średniego napięcia z generacją rozproszoną</t>
  </si>
  <si>
    <t>Power quality assessment in MV network with distributed generation</t>
  </si>
  <si>
    <t>Celem pracy jest wykonanie oceny jakości energii elektrycznej w punkcie przyłączenia generacji rozproszonej w sieci niskiego napięcia. Zakres pracy obejmuje opis problematyki oceny jakości energii elektrycznej, przeprowadzenie oceny jakości energii elektrycznej w średniego napięcia z generacją rozproszoną</t>
  </si>
  <si>
    <t>Analiza korelacji parametrów jakości energii elektrycznej</t>
  </si>
  <si>
    <t xml:space="preserve">Correlation analysis of power quality parameters </t>
  </si>
  <si>
    <t>Zastosowanie analizy skupień do danych długoterminowych jakości energii elektrycznej</t>
  </si>
  <si>
    <t>Data mining application to long term power quality data</t>
  </si>
  <si>
    <t>Wpływ odbiorników oświetleniowych na jakość energii elektrycznej</t>
  </si>
  <si>
    <t>Impact of light devices to power quality</t>
  </si>
  <si>
    <t>Celem pracy jest ocena wpływu różnych odbiorników oświetleniowych na jakość energii elektrycznej. Zakres pracy obejmuje analizę literaturową dotyczącą wpływu różnych źródeł oświetlenia na jakość energii elektrycznej oraz przeprowadzenia badań w warunkach laboratoryjnych</t>
  </si>
  <si>
    <t>Prosument na rynku energii w Polsce</t>
  </si>
  <si>
    <t>Prosumer on the energy market in Poland</t>
  </si>
  <si>
    <t>Celem pracy jest krytyczna ocena związana z pojawieniem się prosumentów na rynku energii w Polsce. Zakres pracy obejmuje analizę litaraturową dotyczącą prosumentów na runku energii. Przeprowadzenie krytycznej oceny wpływu prosumentów na rynek energii w Polsce. Przeprowadzenie analizy przypadku korzyści dla potencjalnego prosumenta w przypadku instalacji fotowolaticznej pod względem technicznym i ekonomicznym.</t>
  </si>
  <si>
    <t>Analiza rentowności  instalacji fotowolaticznej małej mocy w gospodarstwie domowym.</t>
  </si>
  <si>
    <t>Analysis of the profitability of a household photovoltaic installation</t>
  </si>
  <si>
    <t>Celem pracy jest analiza rentowności domowej instalacji fotowolaticznej małej mocy uwzględniająca ocenę wpływu różnych uwarunkowań. Zakres pracy obejmuje analizę literaturową dotyczącą instlacji fotowolaticznych wykorzystywanych w gospodarstwach domoych. Wykonanie obliczeń zwrotu inwestycji uwzględniając różne uwarunkowania m.in. zmiana cen energii, koszty eksploatacji jak i czyszczenia systemu fotowolaicznego.</t>
  </si>
  <si>
    <t>Wpływ efektu zacienienia na pracę systemu fotowoltaicznego</t>
  </si>
  <si>
    <t>Schade effect impact to photovoltaic system operation</t>
  </si>
  <si>
    <t>Celem pracy jest analiza wpływu efektu zacienienia na pracę systemu fotowoltaicznego.
Zakres pracy: Przegląd literaturowy dotyczący wpływu zacienienia na pracę systemów fotowoltaicznych. Przeprowadzenie badań wpływu efektu zacienienia dla rzeczywistego systemu fotowoltaicznego.</t>
  </si>
  <si>
    <t>Prognozowanie produkcji energii elektrycznej z instalacji fotowolataicznej</t>
  </si>
  <si>
    <t>Energy production forecasitng from PV power plant</t>
  </si>
  <si>
    <t>Celem pracy jest przeprowadzenie studium przypadku prognozowania produkcji energii elektrycznej pochodzącej z 15 kW instalacji fotowoltaicznej. Zakres pracy obejmuje analizę literaturową metod prognozowania produkcji energii z źródeł fotowoltaicznych. Przeprowadzenie studium przypadku prognozowania dla rzeczywistej instalacji o mocy 15 kW.</t>
  </si>
  <si>
    <t>Prognozowanie pzapotrzebowania na energię elektryczną w gospodarstwie domowym</t>
  </si>
  <si>
    <t>Load forecasting for household</t>
  </si>
  <si>
    <t>The aim is to perform load forecasting for household. The scope of the research concerns literate review in point of load forecasting. Case study of load forecasting for a selected household in Poland.</t>
  </si>
  <si>
    <t xml:space="preserve">Pomiar rozkładu ładunku przestrzennego w  foliach ceramiczno-polimerowych </t>
  </si>
  <si>
    <t>Measurement of space charge dustribution in  polymer- ceramic  films</t>
  </si>
  <si>
    <t>Celem pracy jest zbadanie ładunku przestrzennego folii polimerowych z dodatkiem ceramiki PZT. Folie otrzymywane będą metodą wytłaczania.</t>
  </si>
  <si>
    <t>Kisiel Anna Dr inż.</t>
  </si>
  <si>
    <t xml:space="preserve">Pomiar ładunku przestrzennego w dielektrykach włóknistych </t>
  </si>
  <si>
    <t>Space charge measurement in fibrous dielectrics</t>
  </si>
  <si>
    <t xml:space="preserve">Głównym celem pracy jest pomiar ładunku przestrzennego w dielektrykach włóknistych wykonanych np. z polipropylenu. Zakres badań obejmuje przygotowanie stanowiska do elektryzacji materiału, dobór parametrów tego procesu, a następnie zbadanie rozkładu ładunku przestrzennego. </t>
  </si>
  <si>
    <t>Zastosowania analizy porównawczej w badaniach instalacji fotowoltaicznych</t>
  </si>
  <si>
    <t>Application of comparative analysis in PV systems studies</t>
  </si>
  <si>
    <t>Celem pracy jest scharakteryzowanie metodologii analizy porównawczej, sformułowanie możliwości jej zastosowania do badań instalacji fotowoltaicznych, a także przeprowadzenie analizy porównawczej wybranych rzeczywistych instalacji fotowoltaicznych. Kluczowym elementem prac jest wybór czynników oceny, opracowanie formuł obliczeniowych parametrów kryterialnych umożliwiających porównanie. Implementacja opracowanego narzędzia zostanie przeprowadzona na bazie wybranych instalacji fotowoltaicznych o różnych technologiach użytych paneli fotowoltaicznych będących na wyposażeniu Centrum Technologii Energetycznych w Świdnicy.</t>
  </si>
  <si>
    <t>Sikorski Tomasz Dr hab. inż.</t>
  </si>
  <si>
    <t>Możliwości regulacji mocy biernej inwerterów fotowoltaicznych do celów regulacji napięcia w sieciach elektroenergetycznych niskiego napięcia</t>
  </si>
  <si>
    <t>Reactive power control in PV inverters for voltage regulation in LV electrical network</t>
  </si>
  <si>
    <t>Celem pracy jest scharakteryzowanie możliwości regulacji mocy biernej w inwerterach fotowoltaicznych pod kątem regulacji napięcia w sieci elektroenergetycznej. W zakresie pracy ujęto scharakteryzowanie zagadnienia pod kątem kodeksów sieciowych i wymagań dla jednostek wytwórczych typu A, w tym mikroinstalacji, a także identyfikację rzeczywistych charakterystyk Q=f(P), Q=f(U) wybranych instalacji fotowoltaicznych.</t>
  </si>
  <si>
    <t>Dane i wskaźniki w analizie odpowiedzi rozproszonych źródeł energii</t>
  </si>
  <si>
    <t>Data and metrics for distributed energy resources response</t>
  </si>
  <si>
    <t>Celem pracy jest scharakteryzowanie i zbadanie wybranych wskaźników służących do oceny odpowiedzi rozproszonych źródeł energii. Zakres pracy obejmuje: definicje wskaźników, implementacja obliczeń wskaźników w środowisku Matlab, porównanie dynamicznych zmian wskaźników w wybranych węzłach sieci elektroenergetycznej zawierającej źródła rozproszone, analiza wskaźników dla równoległych pomiarów synchronicznych. Badania opierają się na rzeczywistych pomiarach w sieci elektroenergetycznej.
The aim of the thesis is to characterize and investigate selected metrics dedicated to assessment of the response of distributed energy resources. The range of the work consists of definition of the metrics, implementation of the metrics in Matlab environment, comparison of the dynamic changes of the metrics in selected power grid buses, analysis of the metrics for parallel synchronized measurements. The investigations are based on the real measurements in the power grid</t>
  </si>
  <si>
    <t>Wykorzystanie oprogramowania firmy ELKO-BIS do projektowania ochrony odgromowej systemów fotowoltaicznych.</t>
  </si>
  <si>
    <t>Application of ELKO-BIS software for lightning protection planning of photovoltaic systems</t>
  </si>
  <si>
    <t>Celem pracy jest badanie efektywności wspomagania narzędzi elektronicznych wykonanych przez firmę Elko-Bis w procesie projektowania instalacji odgromowych zewnętrznych. Firma Elko-Bis posiada aplikacje komputerowe podzielone na arkusze kalkulacyjne w standardzie Microsoft Excel oraz program współpracujący ze środowiskiem CAD. Zakres pracy obejmuje m. in. analizę zakresu poradnika ochrony odgromowej, wymiarowania stref ochronnych metodą kata ochronnego i toczącej się kuli</t>
  </si>
  <si>
    <t>Wykorzystanie oprogramowania firmy ELKO-BIS do projektowania ochrony odgromowej obiektów użyteczności publicznej.</t>
  </si>
  <si>
    <t>Application of ELKO-BIS software for lightning protection planning of public facilities.</t>
  </si>
  <si>
    <t>Celem pracy jest badanie efektywności wspomagania narzędzi elektronicznych wykonanych przez firmę Elko-Bis w procesie projektowania instalacji odgromowych zewnętrznych. Firma Elko-Bis posiada aplikacje komputerowe podzielone na arkusze kalkulacyjne w standardzie Microsoft Excel oraz program współpracujący ze środowiskiem CAD.  W pracy inżynierskiej rozpatrzone będą obiekty budowlane o różnych stopniu trudności, dla których zaprojektowane zostaną niezbędne instalacje odgromowej zewnętrzne</t>
  </si>
  <si>
    <t>Wykorzystanie oprogramowania Dehnsupprt Toolbox do projektowania ochrony odgromowej obiektów użyteczności publicznej.</t>
  </si>
  <si>
    <t>Application of Dehnsupprt Toolbox software for lightning protection planning of public facilities</t>
  </si>
  <si>
    <t>Multi-Chamber Arresters application for lightning protection of distribution lines.</t>
  </si>
  <si>
    <t>Wyznaczanie strefy zabrudzeniowej na terenie rozdzielni  110 kV Huty Miedzi Legnica</t>
  </si>
  <si>
    <t>Estimation of site pollution severity at 110 kV substation located in Legnica Copper Works</t>
  </si>
  <si>
    <t>Należy opisać metody wyznaczania stref zabrudzeniowych i opracować wyniki pomiarów wykonywane w Hucie Miedzi Legnica. Zaprojektować podobne pomiary na terenie wybranej rozdzielni napowietrznej 110 kV we Wrocławiu</t>
  </si>
  <si>
    <t>Wacławek Zbigniew Dr inż.</t>
  </si>
  <si>
    <t>Janik Przemysław Dr hab. inż.</t>
  </si>
  <si>
    <t>Woźny Leszek Dr inż.</t>
  </si>
  <si>
    <t>Krawczyk Krystian Dr inż.</t>
  </si>
  <si>
    <t>Ziaja Jan Dr hab. inż.</t>
  </si>
  <si>
    <t>Ładniak Lesław Dr inż.</t>
  </si>
  <si>
    <t>Leonowicz Zbigniew Prof. dr hab. inż.</t>
  </si>
  <si>
    <t>Wojciech Lamperski</t>
  </si>
  <si>
    <t>Batus Polska Sp. Z o. o.; ul. Pielęgniarska 5; Wrocław</t>
  </si>
  <si>
    <t>Rafał Owczarczak</t>
  </si>
  <si>
    <t>KMB Sp. z o.o.</t>
  </si>
  <si>
    <t>Artur Fedeczko</t>
  </si>
  <si>
    <t>CETE Artur Fedeczko
Ul. Wierzbowa 8
55-120 Pęgów</t>
  </si>
  <si>
    <t>Marek Rybiański</t>
  </si>
  <si>
    <t>Centrum Technologii Energetycznych
Ul. Stalowa 2
58-100 Świdnica</t>
  </si>
  <si>
    <t>mgr inż. Tadeusz Masłowski</t>
  </si>
  <si>
    <t>ELKO-BIS</t>
  </si>
  <si>
    <t>mgr inż. Henryk Brzeziński</t>
  </si>
  <si>
    <t>Imnstytut Eleketrotechniki,Oddział Wrocław</t>
  </si>
  <si>
    <t>mgr inż. Michał Świderski</t>
  </si>
  <si>
    <t>Huta Miedzi Legnica</t>
  </si>
  <si>
    <t>Charakterystyka pracy sieci wydzielonej z elektrownią wiatrową</t>
  </si>
  <si>
    <t>Performance characteristics of the private network with wind power plant</t>
  </si>
  <si>
    <t>Celem pracy jest wykonanie modelu w Matlabie, umożliwiającego badanie pracy sieci wydzielonej z elektrownią wiatrową. Zakres obejmuje zaprojektowanie oraz napisanie programu, która umożliwi wczytywanie różnych profili generacji elektrowni wiatrowej oraz obciążenia, a następnie wykonanie przykładowych symulacji oraz porównanie ich z rzeczywistymi pomiarami.</t>
  </si>
  <si>
    <t>Charakterystyka pracy sieci wydzielonej z elektrownią wodną</t>
  </si>
  <si>
    <t>Performance characteristics of the private network with water power plant</t>
  </si>
  <si>
    <t>Celem pracy jest wykonanie modelu w Matlabie, umożliwiającego badanie pracy sieci wydzielonej z elektrownią wodną. Zakres obejmuje zaprojektowanie oraz napisanie programu, która umożliwi wczytywanie różnych profili generacji elektrowni wodnej oraz obciążenia, a następnie wykonanie przykładowych symulacji oraz porównanie ich z rzeczywistymi pomiarami.</t>
  </si>
  <si>
    <t>Badanie wpływu temperatury starzenia folii polimerowej na parametry elektrostatyczne wytworzonych elektretów</t>
  </si>
  <si>
    <t>Study of the influence of aging temperature of polymer film on the electrostatic parameters of electrets.</t>
  </si>
  <si>
    <t>Celem pracy jest wytworzenie stabilnych elektretów z materiałów polimerowych. Zakres pracy obejmuje zbadanie wpływu procesu starzenia materiału w podwyższonej temperaturze na czas życia uformowanych elektretów.</t>
  </si>
  <si>
    <t>Łowkis Bożena Dr hab. inż.</t>
  </si>
  <si>
    <t>Ocena rozkladu ładunku elektrycznego na powierzchni elektretów formowanych metodą wyładowania koronowego</t>
  </si>
  <si>
    <t>Examination of the electrical charge distribution on the surface of electrets formed using corona discharge method</t>
  </si>
  <si>
    <t>Celem pracy jest ocena wpływu warunków formowania elektretów na rozkład ładunku elektrycznego na ich powierzchni. Zakres pracy obejmuje  pomiary rozkładu gęstości efektywnego  ładunku elektrycznego na powierzchni elektretów z folii polimerowych.</t>
  </si>
  <si>
    <t>Badanie wpływu materiału elektrod pomiarowych na właściwości dielektryczne folii polimerowych</t>
  </si>
  <si>
    <t xml:space="preserve">Study of the influence of the electrode material on the dielectric properties of polymer films
</t>
  </si>
  <si>
    <t>Celem pracy jest ocena wpływu materiału elektrod na rezystywność, przenikalność elektryczną i współczynnik strat dielektrycznych folii polimerowej. Zakres pracy obejmuje badanie rezystancji przygotowanych obiektów w funkcji napięcia pomiarowego oraz przenikalności elektrycznej i współczynnika strat dielektrycznych w funkcji częstotliwości zmiennego pola elektrycznego.</t>
  </si>
  <si>
    <t>Wpływ procesu starzenia temperaturowego uformowanych elektretów na ich parametry elektrostatyczne</t>
  </si>
  <si>
    <t>Influence of the aging process of formed electrets on their electrostatic parameters</t>
  </si>
  <si>
    <t xml:space="preserve">Celem pracy jest ocena wpływu procesu starzenia elektretów z folii polimerowych na ich stabilność. Zakres pracy obejmuje  pomiary gęstości efektywnego  ładunku elektrycznego na powierzchni elektretów starzonych w podwyższonych temperaturach i szacowanie ich czasu życia. </t>
  </si>
  <si>
    <t>Optymalizacja procesu formowania elektretów z folii polimerowych</t>
  </si>
  <si>
    <t>Optimization of the forming process of electrets from polymer foils</t>
  </si>
  <si>
    <t>Celem pracy jest wytworzenie stabilnych elektretów z materiałów polimerowych. Zakres pracy obejmuje zbadanie wpływu parametrów  procesu formowania, metodą wyładowania koronowego, na czas życia  elektretów.</t>
  </si>
  <si>
    <t>Battery powered, portable resistance spot welder.</t>
  </si>
  <si>
    <t>Celem pracy jest zaprojektowanie i wykonanie rezystancyjnej zgrzewarki punktowej zasilanej bateryjnie. Zgrzewarka musi umożliwiać regulację prądu zgrzewania, czasu zgrzewania oraz umożliwiać łatwe wymienianie elektrod. 
Zakres pracy obejmuje zapoznanie z tematyką, określenie optymalnych parametrów zgrzewarki, opracowanie projektu, wykonanie zgrzewarki oraz testy.</t>
  </si>
  <si>
    <t>Badanie podstawowych parametrów wzmacniaczy operacynych</t>
  </si>
  <si>
    <t>Study of the basic parameters of operational amplifiers</t>
  </si>
  <si>
    <t>Celem pracy jest zaprojektowanie i wykonanie stanowiska do badania wzmacniaczy operacyjnych w wybranych konfiguracjach. Zakres pracy obejmuje analizę problemu, opracowanie projektu stanowiska, wykonanie stanowiska oraz przeprowadzenie badań testowych.</t>
  </si>
  <si>
    <t>Wpływ starzenia na parametry cienkich warstw Cu i Al.</t>
  </si>
  <si>
    <t>Celem pracy jest określenie wpływu starzenia na parametry elektryczne cienkich warstw Cu i Al. zakres pracy obejmuje zapoznanie z tematem nakładania i badania cienkich warstw. Wykonanie próbek. Wykonanie badań przed starzeniem. Starzenie próbek w komorze klimatycznej oraz wykonanie badań po starzeniu. Opracowanie pracy.</t>
  </si>
  <si>
    <t>Badania sterowanego cyfrowo multipleksera wysokonapięciowego do pomiarów precyzyjnych.</t>
  </si>
  <si>
    <t>Tests of a digitally controlled high-voltage multiplexer for precise measurements.</t>
  </si>
  <si>
    <t xml:space="preserve">Celem pracy jest określenie parametrów metrologicznych wysokonapięciowego multipleksera. Zakres pracy obejmuje zapoznanie z tematyką precyzyjnych pomiarów napięcia. Pomiary rezystancji multipleksera w różnych konfiguracjach, określenie jej stabilności w czasie, wpływu multipleksera na niepewność pomiarów napięcia. Opracowanie pracy. </t>
  </si>
  <si>
    <t>Badanie podstawowych parametrów czujników wilgotności</t>
  </si>
  <si>
    <t>Testing the basic parameters of humidity sensors</t>
  </si>
  <si>
    <t>Celem pracy jest opracowanie stanowiska umożliwiającego badanie parametrów wybranych czujników wilgotności. Zakres pracy obejmuje zapoznanie z pomiarami wilgotności, opracowanie projektu stanowiska, wykonanie stanowiska i jego przetestowanie.</t>
  </si>
  <si>
    <t>Pomiary rezystancji drutu</t>
  </si>
  <si>
    <t>Wire resistance measurements</t>
  </si>
  <si>
    <t xml:space="preserve">Celem pracy jest opracowanie stanowiska do pomiarów rezystancji drutu. Zakres pracy obejmuje opracowanie projektu i konstrukcji stanowiska do pomiaru rezystancji drutu oraz wykonanie pomiarów testowych. Stanowisko to będzie umożliwiało pomiar rezystancji drutu zgodnie z obowiązującą normą. </t>
  </si>
  <si>
    <t xml:space="preserve">Wpływ rodzaju elektrod na wyniki pomiaru rezystancji wybranych cienkich warstw. </t>
  </si>
  <si>
    <t>Influence of the type of electrodes on the results of measuring the resistance of selected thin layers.</t>
  </si>
  <si>
    <t>Celem pracy jest określenie wpływu zastosowanych elektrod na wyniki pomiaru rezystancji wybranych cienkich warstw. Zakres pracy obejmuje zapoznanie się z tematyką, przygotowanie próbek, wykonanie elektrod oraz realizację pomiarów i opracowanie wyników.</t>
  </si>
  <si>
    <t>Symulacja i analiza zjawisk rezonansowych w obwodach liniowych</t>
  </si>
  <si>
    <t>Simulation and analysis of resonance in linear circuits</t>
  </si>
  <si>
    <t xml:space="preserve">Celem pracy jest symulacja i analiza zjawisk rezonansowych w obwodach liniowych w środowisku Matlab, ukierunkowana na przygotowanie ćwiczenia laboratoryjnego. Zakres pracy obejmuje studium teorii zjawisk rezonansowych, przygotowanie i opisanie interaktywnego zestawu ćwiczeń w środowisku Matlab. </t>
  </si>
  <si>
    <t>Analiza porównawcza samochodów elektrycznych w aspekcie użytkowym</t>
  </si>
  <si>
    <t>Benchmarking of electrical vehicles in the context of usability</t>
  </si>
  <si>
    <t xml:space="preserve">Celem pracy jest przedstawienie inżynierskiej, syntetycznej analizy rozwiązań technicznych i parametrów użytkowych wybranych samochodów elektrycznych. Zakres pracy obejmuje opis i analizę podstawowych podzespołów elektrycznych oraz parametrów użytkowych wybranych modeli. Część praktyczna obejmuje opracowanie zestawienia najważniejszych rozwiązań z uwzględnieniem norm (w szczególności ukł. magazynowania energii i ładowania), zestawienie parametrów aut dostępnych na rynku, przygotowanie kryteriów oceny użytkowej oraz ocenę wybranych pojazdów. </t>
  </si>
  <si>
    <t xml:space="preserve">Stacje ładowania pojazdów elektrycznych w ujęciu normatywnym i użytkowym </t>
  </si>
  <si>
    <t>Charging stations for e-vehicles with regard to standards and usability</t>
  </si>
  <si>
    <t xml:space="preserve">Celem pracy jest przygotowanie zestawienia podstawowych metod i stosowanych rozwiązań dla stacji ładowania pojazdów elektrycznych w odniesieniu do obowiązujących norm. W części praktycznej należy scharakteryzować główne rodzaje ładowania, zestawić najważniejsze parametry techniczne definiowane w normach, ocenić wybrane, dostępne na rynku rozwiązania w aspekcie wymagań normatywnych i ich własności użytkowych. </t>
  </si>
  <si>
    <t>Zastosowanie transformaty Fouriera do analizy sygnałów okresowych.</t>
  </si>
  <si>
    <t>Application of Fourier transform for analysis of periodical signals.</t>
  </si>
  <si>
    <t>Praca inżynierska ma na celu przedstawienie teorii i wykonanie obliczeń współczynników szeregu Fouriera dla typowych przebiegów spotykanych w elektrotechnice.</t>
  </si>
  <si>
    <t>Macierzowa analiza obwodów nieplanarnych</t>
  </si>
  <si>
    <t>Matrix analysis of nonplanar circuits</t>
  </si>
  <si>
    <t xml:space="preserve"> Celem pracy jest analiza obwodów nieplanarnych, obliczenia prądów, napięć i mocy w gałęziach obwodu. Zakres pracy obejmuje studium dostępnych metod, modelowanie i analizę wybranych obwodów</t>
  </si>
  <si>
    <t>Kacprzyk Ryszard Prof. dr hab. inż.</t>
  </si>
  <si>
    <t>Zdalnie sterowany system archiwizacji danych i kopii zapasowych wyposażony w mechatroniczny robot wyboru nośników magnetycznych.</t>
  </si>
  <si>
    <t>Remote-controlled data archiving and backup system equipped with a mechatronic robot and streamer.</t>
  </si>
  <si>
    <t>Należy opracować koncepcję i projekt rzeczywistego urządzenia pozwalającego na automatyczny oraz ręczny wybór poszczególnych nośników danych. W ramach projektu należy wykonać układ jezdny z wybierakiem lub w zależności od przyjętej koncepcji ramię chwytaka. Dodatkowo należy napisać oprogramowanie w dowolnej technologii sieciowej pozwalające na wizualizację pracy i sterowanie robotem. Wymagana podstawowa znajomość mechaniki, projektowania układów elektronicznych i programowania mikroprocesorów.</t>
  </si>
  <si>
    <t>System akwizycji i bezpieczeństwa danych nowoczesnych dyspozytorni i podstacji elektroenergetycznych.</t>
  </si>
  <si>
    <t>System of data acquisition and cybersecurity of modern control room and electrical sub-station.</t>
  </si>
  <si>
    <t>Celem pracy jest analiza wymagań stawianym nowoczesnym systemom wspomagającym pracę dyspozytorni i podstacjom elektroenergetycznym. Należy zaprojektować infrastrukturę techniczną uwzględniającą urządzenia i okablowanie strukturalne gwarantujące wysoki poziom przepustowości i bezpieczeństwa transmisji. Projekt musi uwzględniać podsystemy: archiwizacji, prezentacji, wizualizacji, korelacji i wnioskowania danych. Wymagana znajomość technologii i protokołów sieciowych.</t>
  </si>
  <si>
    <t>Układy pętli synchronizacji fazowej w układach automatyki elektroenergetycznej</t>
  </si>
  <si>
    <t>Phase locked loop system in power system relaying</t>
  </si>
  <si>
    <t>Celem pracy jest przeprowadzenie analizy pracy cyfrowych układów pętli synchronizacji fazowej. W tym celu student powinien zapoznać się z zasadą działania rozważanych układów oraz przygotować modele symulacyjne różnych wersji takich układów wykorzystując program Matlab/Simulink. Działanie przygotowanych układów pętli synchronizacji fazowej zostanie przetestowane pod kątem ich wykorzystania w układach automatyki elektroenergetycznej. Efektem końcowym będzie opracowanie wyników i edycja pracy inżynierskiej.</t>
  </si>
  <si>
    <t>Zabezpieczenie różnicowe przesuwnika fazowego</t>
  </si>
  <si>
    <t>Differential protection of phase shifting transformer</t>
  </si>
  <si>
    <t>W ramach pracy należy opracować zabezpieczenie różnicowe przesuwnika fazowego w programie Matlab/Simulink. Przygotowane zabezpieczenie należy przetestować dla różnych sytuacji zakłóceniowych w programie Simulink. Sformułowanie wniosków i edycja pracy</t>
  </si>
  <si>
    <t>Celem pracy jest przegląd istniejących metod lokalizacji zwarć w liniach przesyłowych wykorzystujących pomiary synchroniczne z urządzeń typu PMU. Praca powinna rozpoczynać się od krótkiego omówienia pomiarów synchronicznych i przeglądu literaturowego istniejących metod. Następnie należy zbudować model testowy sieci przesyłowej i zaimplementować wybrane algorytmy w środowisku Matlab. Otrzymane wyniki należy opracować i przedstawić w pracy.</t>
  </si>
  <si>
    <t>Przegląd metod estymacji fazora dla urządzeń PMU</t>
  </si>
  <si>
    <t>Review of phasor estimation methods for PMUs</t>
  </si>
  <si>
    <t>Celem pracy jest przegląd istniejących metod estymacji fazora dla urządzeń PMU. Praca powinna rozpoczynać się od krótkiego wstępu dotyczącego pomiarów synchronicznych i przeglądu literaturowego istniejących metod. Następnie należy zaimplementować wybrane algorytmy w środowisku Matlab i zademonstrować ich działanie. Otrzymane wyniki należy opracować i przedstawić w pracy.</t>
  </si>
  <si>
    <t>Ocena parametrów ekonomocznych elektrowni PV w zależności od skali inwestycji i zastosowanych mechanizmów wsparcia</t>
  </si>
  <si>
    <t xml:space="preserve">Estimation of economic parameters of PV power plant in dependance on scale and type of financial suport </t>
  </si>
  <si>
    <t>The aim of the work is to prepare the assumptions and concepts for the construction of two different size photovoltaic power plant projects, to prepare simplified feasibility studies and to perform an appropriate comparative analysis of economic parameters.</t>
  </si>
  <si>
    <t>Stawski Piotr Dr inż.</t>
  </si>
  <si>
    <t>Analiza współpracy dużych zasobników energii (BES) z wielkoskalowymi elektrowniami fotowoltaicznymi przyłączonymi do sieci dystrybucyjnej</t>
  </si>
  <si>
    <t>Analysis of the cooperation of large energy storage (BES) with large-scale photovoltaic power plants connected to the distribution grid</t>
  </si>
  <si>
    <t>The aim of the work is to analyze the technology and market of system scale (large) energy storage,i.e. with total powers from 2 to 25 MW and capacity from 4 to 30 MWh, and to analyze the benefits of their use in 110 kV networks in cooperation systems with a large photovoltaic power plant</t>
  </si>
  <si>
    <t>Analiza techniczo-ekonomiczna systemu energetycznego domu jednorodzinnego zasilanego domową elektrownią fotowoltaiczną i pompą ciepła</t>
  </si>
  <si>
    <t>Technical and economic analysis of the energy system of a single-family house powered by a home photovoltaic power plant and a heat pump</t>
  </si>
  <si>
    <t>The aim of the work is to create a concept of a single-family house with electricity and heat. The thermal system is to provide heat for heating and domestic hot water. The scope of work includes the selection of equipment and the performance of a preliminary feasibility study.</t>
  </si>
  <si>
    <t xml:space="preserve">Analiza hybrydowego systemu zasilania obiektu hotelowego w energię elektryczną i ciepło składającego się z systemu PV i ogniwa paliwowego PEM zasilanego wodorem z lokalnego elektrolizera  </t>
  </si>
  <si>
    <t>Analysis of a hybrid electricity and heat supply system for a hotel facility consisting of a PV system and a PEM fuel cell powered by hydrogen from a local electrolyser</t>
  </si>
  <si>
    <t>The aim of the work is to present the concept of a hybrid system for supplying a hotel facility with electricity and heat consisting of a PV system and a PEM fuel cell powered by hydrogen from a local electrolyser. The scope of work includes the selection of equipment and the performance of a preliminary feasibility study.</t>
  </si>
  <si>
    <t>Urządzenie do automatycznej regulacji parametrów akwarium</t>
  </si>
  <si>
    <t>Device for automatic regulation of aquarium parameters</t>
  </si>
  <si>
    <t>Układ hamowania dynamicznego silnika indukcyjnego</t>
  </si>
  <si>
    <t>Induction motor dynamic braking system</t>
  </si>
  <si>
    <t>Analiza sterowania polowo-zorientowanego  silnikiem indukcyjnym z podwójnym uzwojeniem stojana</t>
  </si>
  <si>
    <t>Analysis of the field-oriented control of the induction motor with double stator winding</t>
  </si>
  <si>
    <t>Cel pracy obejmuje poznanie właściwości silników indukcyjnych z podwójnym uzwojeniem stojana oraz analizę sterowania polowo-zorientowanego silnikiem tego typu. Zakres pracy obejmuje analizę literaturową modelu matematycznego silnika indukcyjnego z podwójnym uzwojeniem stojana oraz analizę  metody sterowania polowo-zorientowanego silnikiem tego typu, opracowanie modeli symulacyjnych w pakiecie Matlab-Simulink oraz wykonanie badań  dla wybranych stanów pracy silnika z podwójnym uzwojeniem stojana z uwzględnieniem wpływu zadanej prędkości kątowej napędu oraz zmian momentu obciążenia.</t>
  </si>
  <si>
    <t>Wirtualny model dydaktyczny przemysłowego mieszalnika farb</t>
  </si>
  <si>
    <t>Virtual didactic model of an industrial paint mixer</t>
  </si>
  <si>
    <t>Celem pracy jest opracowanie wirtualnego modelu dydaktycznego mieszalnika farb, który będzie wyświetlany na panelu operatorskim HMI oraz umożliwi współpracę z wybranym sterownikiem PLC. Zakres pracy obejmuje: przegląd literatury dotyczącej zagadnień sterowania i wizualizacji procesów przemysłowych, zaprojektowanie warstwy graficznej modelu wirtualnego z elementami animacji na panelu HMI, napisanie programu sterującego wirtualnym modelem z poziomu wybranego sterownika PLC, wykonanie testów działania modelu w symulatorze oraz na stanowisku laboratoryjnym, opracowanie instrukcji laboratoryjnej.</t>
  </si>
  <si>
    <t>Analiza pracy serwonapedów elektrycznych</t>
  </si>
  <si>
    <t>Analysis of the operation of electric servo drives</t>
  </si>
  <si>
    <t>Cel pracy: Celem jest porównanie podstawowych parametrów serwonapędów dynamicznych serwonapędów ze sterowaniem liniowym i nieliniowym. Zakres pracy obejmuje: Opracowanie modelu symulacyjnego( przekształtnika, silnika wykonawczego i układu sterowania serwonapędem z regulatorami liniowymi i nieliniowymi. Przeprowadzenie badan symulacyjnych, wyciągniecie wniosków.</t>
  </si>
  <si>
    <t>Porównanie parametrów układów regulacji prądu w przekształtnikach energoelektronicznych</t>
  </si>
  <si>
    <t>Comparison of parameters of current control systems in power electronic converters</t>
  </si>
  <si>
    <t>Celem pracy jest przeprowadzenie analizy działania podstawowych układów regulacji prądów w przekształtnikach energoelektronicznych. Zakres pracy obejmuje : Analizę działania i budowę modeli symulacyjnych najczęściej stosowanych układów regulacji prądów przekształtników autonomicznych z PWM, wykonanie modelu symulacyjnego wybranych układów, przeprowadzenie badań symulacyjnych, wyciagnięcie wniosków.</t>
  </si>
  <si>
    <t>Adaptacyjne układy regulacji prądu wielopulsowych prostowników sterowanych</t>
  </si>
  <si>
    <t>Adaptive current regulation systems of multi-pulse controlled rectifiers</t>
  </si>
  <si>
    <t>Celem pracy jest analiza działania adaptacyjnych regulatorów prądu prostowników sterowanych pracujących na obciążenie RLE. Zakres pracy obejmuje: Wykonanie modelu symulacyjnego przekształtnika. Wykonanie modeli aktywnych i pasywnych regulatorów prądu. Wykonanie badań symulacyjnych, wyciągniecie wniosków.</t>
  </si>
  <si>
    <t>Analiza wybranych metod modulacji trójfazowego falownika napięcia</t>
  </si>
  <si>
    <t>Analysis of selected modulation methods for voltage source inverters</t>
  </si>
  <si>
    <t>Celem pracy będą szerokie badania porównawcze metod modulacji napięcia stosowanych w trójfazowych falownikach napięcia. 
W zakres pracy wchodzi:
- krytyczna analiza literaturowa istniejących metod modulacji,
- wybór rozwiązań do dalszej analizy,
- wykonanie modeli symulacyjnych w wybranym oprogramowaniu pozwalającym na modelowanie układów energoelektronicznych (np. MATLAB/Simulink, PSIM, TCad, etc.),
- porównanie przebiegów czasowych napięć i prądów, analizy spektralnej i charakterystyk sterowania falowników,
- próba weryfikacji eksperymentalnej wybranych rozwiązań,
- opracowanie wyników badań i redakcja pracy</t>
  </si>
  <si>
    <t>Opracowanie oprogramowania do modelowania wpływu uszkodzeń czujników prądu na pracę napędu indukcyjnego ze sterowaniem wektorowym</t>
  </si>
  <si>
    <t>Development of the software for modeling of the current sensor fault influence to the vector-controlled induction motor drive operation</t>
  </si>
  <si>
    <t xml:space="preserve">Celem pracy jest opracowanie w środowisku MATLAB-Simulink  programu do modelowania wpływu róznych uszkodzeń czujnika prądu na pracę napędu indukcyjnego ze sterowaniem FOC (i ewentualnie DTC).  Zakres pracy obejmuje:  zapoznanie się z rodzajami uszkodzeń czujników prądu i metodami ich modelowania, opracowanie modelu matematycznego i symulacyjnego napędu indukcyjnego ze sterowaniem FOC,  wykonanie badań symulacyjnych w różnych warunkach pracy napędu, opracowanie programu do symulacji z wykorzystaniem GUI, redakcja pracy dyplomowej.      </t>
  </si>
  <si>
    <t>Orłowska-Kowalska Teresa Prof. dr hab. inż.</t>
  </si>
  <si>
    <t>Opracowanie oprogramowania do modelowania wpływu uszkodzeń czujników prądu na pracę napędu  z silnikiem PMSM i sterowaniem wektorowym</t>
  </si>
  <si>
    <t>Development of the software for modeling of the current sensor fault influence to the vector-controlled PMSM drive operation</t>
  </si>
  <si>
    <t xml:space="preserve">Celem pracy jest opracowanie w środowisku MATLAB-Simulink  programu do modelowania wpływu róznych uszkodzeń czujnika prądu na pracę napędu z silniiem PMSM ze sterowaniem wektorowym.  Zakres pracy obejmuje:  zapoznanie się z rodzajami uszkodzeń czujników prądu i metodami ich modelowania, opracowanie modelu matematycznego i symulacyjnego napędu indukcyjnego ze sterowaniem FOC (i ewent. DTC),  wykonanie badań symulacyjnych w różnych warunkach pracy napędu, opracowanie programu do symulacji z wykorzystaniem GUI, redakcja pracy dyplomowej.      </t>
  </si>
  <si>
    <t>State observer application for current sensor fault detection and compensation in the vector-controlled induction motor drive</t>
  </si>
  <si>
    <t xml:space="preserve">Celem pracy jest zapoznanie się z problematyką projektowania napędów elektrycznych odpornych na uszkodzenia czujników pomiarowych oraz analiza wybranych metod detekcji i kopensacji uszkodzeń czujników pradu w napędzie indukcyjnym ze sterowaniem wektorowym. 
Zakres pracy obejmuje:
- zapoznanie się z tematyką sterowania odpornego na uszkodzenia;
- opracowanie modelu matematycznego i symulacyjnego napędu indukcyjnego ze sterowaniem polowo-zorientowanym, z możliwością symulacji uszkodzenia czujnika prądu stojana; 
- realizacja badań symulacyjnych  z wykorzystaniem obserwatora stanu do detekcji i kompensacji uszkodzenia czujnika prądu stojana;                                     - wykonanie badań symulacyjnych w różnych warunkach pracy napędu, opracowanie i ocena uzyskanych wyników;
- redakcja pracy dyplomowej.      </t>
  </si>
  <si>
    <t>Kalman Filter application for current sensor fault detection and compensation in the vector-controlled induction motor drive</t>
  </si>
  <si>
    <t xml:space="preserve">Celem pracy jest zapoznanie się z problematyką projektowania napędów elektrycznych odpornych na uszkodzenia czujników pomiarowych oraz analiza wybranych metod detekcji i kopensacji uszkodzeń czujników pradu w napędzie indukcyjnym ze sterowaniem wektorowym. 
Zakres pracy obejmuje:
- zapoznanie się z tematyką sterowania odpornego na uszkodzenia;
- opracowanie modelu matematycznego i symulacyjnego napędu indukcyjnego ze sterowaniem polowo-zorientowanym, z możliwością symulacji uszkodzenia czujnika prądu stojana; 
- realizacja badań symulacyjnych  z wykorzystaniem filtru Kalmana do detekcji i kompensacji uszkodzenia czujnika prądu stojana;                                                              - wykonanie badań symulacyjnych w różnych warunkach pracy napędu, opracowanie i ocena uzyskanych wyników;
- redakcja pracy dyplomowej.      </t>
  </si>
  <si>
    <t>Symulacja charakterystyk pracy maszyny synchronicznej o wzbudzeniu elektromagnetycznym metodą polowo-obwodową</t>
  </si>
  <si>
    <t>Field-circuit simulation of performance characteristics of DC-excited synchronous machine</t>
  </si>
  <si>
    <t>Celem pracy jest budowa modelu polowo-obwodowego maszyny synchronicznej o wzbudzeniu elektromagnetycznym przy zastosowaniu programu Elmer. Zakres pracy obejmuje symulacyjne wyznaczenie charakterystyk maszyny, wyznaczenie jej parametrów zastępczych oraz analizę wyników obliczeń. Praca ma charakter teoretyczno-obliczeniowy.</t>
  </si>
  <si>
    <t>Oprogramowanie do wykonywania wstępnych obliczeń jednofazowego silnika indukcyjnego</t>
  </si>
  <si>
    <t>Software for inital design calculations of single-phase induction motor</t>
  </si>
  <si>
    <t>Celem pracy jest opracowanie programu umożliwiającego wykonanie wstępnego projektu jednofazowego silnika indukcyjnego. Program powinien, na podstawie zadanych parametrów znamionowych, m. in. dobrać obwód magnetyczny i elektryczny maszyny, wyznaczyć parametry schematu zastępczego, oraz obliczać charakterystyki mechaniczne. Program powinien zostać napisany w środowisku MATLAB lub innym środowisku/języku programowania wybranym przez dyplomanta.</t>
  </si>
  <si>
    <t>Zastosowanie teorii multi-obserwatorów w w układach sterowania napędu dwumasowego</t>
  </si>
  <si>
    <t>Application of multi-observer theory in the control structures for two-mass drive system</t>
  </si>
  <si>
    <t>Celem pracy dyplomowej zaprojektowanie i analiza pracy struktury sterowania  z muti-obserwatorem. Zakres pracy: jest krytyczna analiza literatury z zakresu multi obserwatorów, zaprojektowanie struktury sterowania z multi-obserwatorem dla układu napędowego z połączeniem sprężystym, wykonanie badań symulacyjnych. Ewentualna weryfikacja eksperymentalna.</t>
  </si>
  <si>
    <t>Estymacja wartości parametrow mechanicznych układu z połączeniem sprężystym za pomoca filtów Kalmana</t>
  </si>
  <si>
    <t>Estimation of the mechanical parameters of the drive system with flexibility with the help of Kalman filter</t>
  </si>
  <si>
    <t>Celem pracy dyplomowej zaprojektowanie i analiza pracy układu identyfikacji paametrów bazujących na filtrach kalmana. Zakres pracy:  krytyczna analiza literatury z zakresu identyfikacji parametrów mechanicznych ukladu dwumasowego ze szczególnym uwzględnieniem filtrów Kalmana, zamodelowanie układów filtrów do estymacji parametrów, zaprojektowanie struktury sterowania dla układu napędowego z połączeniem sprężystym, wykonanie badań symulacyjnych. Ewentualna weryfikacja eksperymentalna.</t>
  </si>
  <si>
    <t>Sterowanie układu napędowego z połączeniem sprężystym z częściowo uszkodzonymi czujnikami mechanicznymi.</t>
  </si>
  <si>
    <t xml:space="preserve">Control of the drive system with flexibility with partaly damaged mechanical sensors </t>
  </si>
  <si>
    <t>Celem pracy dyplomowej jest zaprojektowanie struktury sterowania układu napędowego z polaczeniem sprężystym z częściowo uszkodzonymi czujnikami mechanicznymi. Zakres pracy: krytyczna analiza literatury z zakresu uszkodzeń czzujników mechanicznych, zamodelowanie układu sterowania, zamodelowanie wybranych uszkodzeń czujników, zaprojektowanie struktury sterowania częściowo odpornej na uszkodzenia czujników, wykonanie badań symulacyjnych. Ewentualna weryfikacja eksperymentalna.</t>
  </si>
  <si>
    <t>Sterowanie rozmyte ukadu napędowego o zmiennych parametrach</t>
  </si>
  <si>
    <t xml:space="preserve">Fuzzy control of the drive system with changeable parameters </t>
  </si>
  <si>
    <t>Celem pracy dyplomowej jest zaprojektowanie rozmytej struktury sterowania dla układu napędowego o zmiennych parametrach. Zakres pracy: analiza literatury z zakresu sterowania rozmytego, zamodelowanie struktury sterowania wybranego układu napędowego z regulatorem rozmytym, badania symulacyjne, ewentualna weryfikacja praktyczna opracowanego algorytmu.</t>
  </si>
  <si>
    <t>Tłumienie drgań skrętnych w układzie napędowym z połączeniem sprężystym</t>
  </si>
  <si>
    <t>Damping of torsional vibration in a drive system with elasticity</t>
  </si>
  <si>
    <t>Celem pracy dyplomowej jest zaprojektowanie  struktury sterowania aktywnie tłumiącej drgania skrętne. Zakres pracy: analiza literatury z zakresu tłumienia drgań skrętnych, zamodelowanie wybranych struktur sterowania dla układu napędowego z połączeniem sprężystym, badania symulacyjne, ewentualna weryfikacja praktyczna struktury sterowania.</t>
  </si>
  <si>
    <t>Pieńkowski Krzysztof Dr hab. inż.</t>
  </si>
  <si>
    <t>Zastosowanie filtru Kalmana do detekcji i kompensacji uszkodzeń czujników prądu w napędzie indukcyjnym ze sterowaniem wektorowym</t>
  </si>
  <si>
    <t>Zastosowanie obserwatora stanu do detekcji i kompensacji uszkodzeń czujników prądu w napędzie indukcyjnym ze sterowaniem wektorowym</t>
  </si>
  <si>
    <t xml:space="preserve">Model systemu akwizycji danych pomiarowych w inteligentnych sieciach domowych HAN </t>
  </si>
  <si>
    <t xml:space="preserve">Model of remote data acquisition system in smart Home Area Network (HAN) </t>
  </si>
  <si>
    <t xml:space="preserve">Wykonanie fizycznego modelu systemu akwizycji danych pomiarowych w technologii WMBUS z urządzeń pomiarowych pracujących w inteligentnych sieciach domowych (licznik energii elektrycznej, ciepłomierz, wodomierz i gazomierz). Opracowanie dokumentacji modelu. </t>
  </si>
  <si>
    <t>Model transmisji zdalnego odczytu liczników e.e. z zastosowaniem komunikacji BPL</t>
  </si>
  <si>
    <t xml:space="preserve">Model of remote energy meter reading transmission using BPL communication </t>
  </si>
  <si>
    <t xml:space="preserve">Modernizacja stanowiska laboratoryjnego PLC-BPL (Broadband Powerlina Communication) w celu prezentacji możliwości transmisji BPL, jako jako szczególnej implementacji Modelu warstwowego ISO/OSI w pasmie częstotliwości do 50 MHz.  Opracowanie dokumentacji modelu. </t>
  </si>
  <si>
    <t>Analiza wpływu poziomu napięcia zasilającego na emisję zaburzeń przewodzonych w zakresie częstotliwości do 150 kHz wprowadzanych do sieci elektroenergetycznej przez odbiorniki energii elektrycznej</t>
  </si>
  <si>
    <t>Analysis of the influence of the supply voltage level on the emission of conducted disturbances in the frequency range up to 150 kHz introduced into the power grid by electric equipment</t>
  </si>
  <si>
    <t xml:space="preserve">Praca dotyczy emisji zaburzeń w zakresie do 150kHz wprowadzanych do sieci elektroenergetycznej przez odbiorniki energii elektrycznej. Celem pracy jest zbadanie wpływu poziomu napięcia zasilającego na emisję zaburzeń przewodzonych w zakresie częstotliwości do 150 kHz wprowadzanych do sieci elektroenergetycznej. W zakresie pracy przewiduje się utworzenie stanowiska laboratoryjnego z wykorzystaniem programowalnego zasilacza AC oraz rejestratora sygnałów oraz przeprowadzenia analiz widmowych emisji zaburzeń przewodzonych w zakresie do 150kHz dla różnego poziomu napięcia zasilającego.  </t>
  </si>
  <si>
    <t>Analiza konfiguracji wybranych falowników fotowoltaicznych pod kątem spełnienia wymogów kodeksów sieciowych</t>
  </si>
  <si>
    <t>Analysis of the configuration of selected photovoltaic inverters in terms of  the network codes requirements for generators</t>
  </si>
  <si>
    <t xml:space="preserve">Praca dotyczy zagadnień współpracy falowników fotowoltaicznych pod kątem aktualnych wymagań dla modułów wytwarzania energii
typu A, określonych w kodeksach sieciowych (NC RfG). Celem pracy jest zweryfikowanie możliwości konfiguracji parametrów dotychczas stosowanych falowników fotowoltaicznych ze względu na stawiane w kodeksach sieciowych wymogi współpracy z siecią elektroenergetyczną. W zakresie pracy przewiduje się przegląd dokumentacji techniczno-ruchowej wybranych falowników fotowoltaicznych, identyfikacja parametrów konfiguracyjnych, a także określenie możliwości zmian parametrów w celu dopasowania do aktualnych wymagań.
</t>
  </si>
  <si>
    <t>Automatyzacja pracy  dydaktycznej makiety mini elektrowni hybrydowej ( PV-PW).</t>
  </si>
  <si>
    <t>The automation of work of the educational mini hybrid power plant (PV-PW) model.</t>
  </si>
  <si>
    <t>Celem pracy jest zaprojektowanie i wykonanie automatycznej makiety  wyspowej mini elektrowni hybrydowej PV-Wiatr.  Zakres pracy obejmuje: zapoznanie się z istniejącym  stanowiskiem dydaktycznego modelu mini elektrowni hybrydowej PV-wiatr, opracowanie koncepcji  automatyzacji tej makiety dydaktycznej i jej wykonanie.</t>
  </si>
  <si>
    <t>Gubański Adam Dr inż.</t>
  </si>
  <si>
    <t>Zastosowanie programowania obiektowego w modelowaniu cieplnym przewodów napowietrznych</t>
  </si>
  <si>
    <t>Object oriented programming for overhead conductors thermal analysis</t>
  </si>
  <si>
    <t>Analiza porównawcza modeli cieplnych przewodów napowietrznych</t>
  </si>
  <si>
    <t>Comparative analysis of thermal models of overhead conductors</t>
  </si>
  <si>
    <t>Cel pracy: Zastosowanie programowania obiektowego w modelowaniu cieplnym przewodów napowietrznych.  Zakres pracy: analiza literaturowa modeli cieplnych przewodów napowietrznych, analiza literaturowa podstaw programowania obiektowego w Matlabie, realizacja wybranego modelu cieplnego napowietrznych przewodów elektroenergetycznych dla różnych typów przewodów z wykorzystaniem programowania obiektowego, edycja pracy.</t>
  </si>
  <si>
    <t>Cel pracy: Analiza porównawcza modeli cieplnych przewodów napowietrznych. Zakres pracy: analiza literaturowa stosowanych modeli cieplnych przewodów napowietrznych (IEEE i CIGRE), implementacja obu modeli w środowisku Matlab, analiza porównawcza uzyskanych wyników, edycja pracy.</t>
  </si>
  <si>
    <t>Celem pracy jest zbudowanie i przebadanie przyrządu do pomiarów strumienia świetlnego. Pracę należy rozpocząć przeglądem literatury z zakresu czujników światła. W części praktycznej należy wybrać jeden lub więcej czujników i z użyciem wybranego mikrokontrolera zbudować oraz oprogramować układ do pomiaru strumienia świetlnego. Kolejno należy przeprowadzić badania zbudowanego układ, a całość zredagować w formie pracy pisemnej.</t>
  </si>
  <si>
    <t>Linearyzator przetworników Pt100</t>
  </si>
  <si>
    <t>Celem pracy jest analiza możliwości wykorzystania układów szybkiego prototypowania do realizacji algorytmów sterowania silnika DC
Zakres pracy obejmuje:
- zapoznanie się z tematyką układów szybkiego prototypowania (rapid prototyping)
- zapoznanie się z układami sterowania silnika prądu stałego;
- realizacja sterowania kaskadowego z silnikiem prądu stałego na procesorze DS1104  (MiL - Model in the Loop)                                                                          
- wykonanie badań  i wstępna weryfikacja otrzymanych wyników,
- analiza otrzymanych wyników;
- redakcja pracy</t>
  </si>
  <si>
    <t>Celem niniejszej pracy dyplomowej jest opracowanie modelu latającej piłeczki wraz z układem  sterowania. Rozmyty regulator zaimplementowany zostanie w sterowniku PLC X20 firmy B&amp;R z wykorzystaniem Simulinka. W zakres pracy wchodzi:
- opracowanie układu latającej piłeczki z wykorzystaniem wentylatora i ultradźwiękowego czujnika odległości,
- zapoznanie się z budową i programowaniem sterowników rodziny X20 firmy B&amp;R (certyfikowane szkolenie w firmie B&amp;R),
- opracowanie koncepcji regulatora rozmytego i jego strojenie w układzie docelowym,
- przeprowadzenie badań eksperymentalnych,
- redakcja pracy.</t>
  </si>
  <si>
    <t>Celem niniejszej pracy dyplomowej jest opracowanie modelu nagrzewnicy powietrza z wykorzystanie dmuchawy i grzejnika rezystancyjnym. Układ sterowany będzie z wykorzystaniem sterownika X20 z dedykowanymi modułami (moduł triakowy, moduł z mostkami H, moduł do obsługi 4 czujników PT100). W zakres pracy wchodzi:
- opracowanie koncepcji układu i jego praktyczne wykonanie,
- zapoznanie się z budową i programowaniem sterowników rodziny X20 firmy B&amp;R (certyfikowane szkolenie w firmie B&amp;R),
- opracowanie koncepcji układu regulacji i jego implementacja w układzie docelowym,
- przeprowadzenie badań eksperymentalnych,
- redakcja pracy.</t>
  </si>
  <si>
    <t>Celem projektu jest zapoznanie się z tematyką sterowania ciśnieniem oraz stworzenie modelu laboratoryjnego pozwalającego na symulację takiego procesu, który współpracował będzie ze sterownikiem X20 firmy B&amp;R.
W zakres pracy wchodzi: 
- zapoznanie się z zagadnieniami sterowania ciśnienia, 
- zapoznanie się z budową i programowaniem sterownika X20 firmy B&amp;R  (certyfikowane szkolenie w firmie B&amp;R),
- opracowanie modelu laboratoryjnego wybranego procesu sterowania ciśnieniem, 
 - napisanie programu sterującego oraz wizualizacji.</t>
  </si>
  <si>
    <t>Celem niniejszej pracy dyplomowej jest opracowanie koncepcji i wykonanie modelu laboratoryjnego układu magnetycznej lewitacji z wykorzystaniem sterownika X20. W zakres pracy wchodzi:
- zapoznanie się z zagadnieniem magnetycznej lewitacji,
-  zapoznanie się z budową i programowaniem sterowników rodziny X20 firmy B&amp;R (certyfikowane szkolenie w firmie B&amp;R),
- opracowanie koncepcji układu regulacji i jego implementacja w układzie docelowym,
- przeprowadzenie badań eksperymentalnych,
- redakcja pracy.</t>
  </si>
  <si>
    <t>Celem pracy dyplomowej jest opracowanie koncepcji i budowa modelu laboratoryjnego wielostanowiskowego magazynu, który obsługiwany będzie z wykorzystaniem biblioteki motion control i sterownika X20 firmy B&amp;R. W zakres pracy wchodzi:
- zapoznanie się z zagadnieniem wykorzystania biblioteki motion control,
- budowa wybranego modelu magazynu wielostanowiskowego,
- zapoznanie się z budową i programowaniem sterowników rodziny X20 firmy B&amp;R (certyfikowane szkolenie w firmie B&amp;R),
- opracowanie programu sterującego,
- przeprowadzenie badań eksperymentalnych,
- redakcja pracy.</t>
  </si>
  <si>
    <t>Celem pracy dyplomowej jest opracowanie koncepcji i wykonanie modelu laboratoryjnego układu kontroli i sterowania naciągiem linki. W zakres pracy wchodzi:
- zapoznanie się z zagadnieniem kontroli naprężenia lin,
- opracowanie koncepcji i wykonanie modelu laboratoryjnego układu bazującego na tensometrze i np. śrubie trapezowej,
- zapoznanie się z budową i programowaniem sterowników rodziny X20 firmy B&amp;R (certyfikowane szkolenie w firmie B&amp;R),
- opracowanie programu sterującego,
- przeprowadzenie badań eksperymentalnych,
- redakcja pracy.</t>
  </si>
  <si>
    <t>Celem pracy dyplomowej jest wykorzystania enkodera liniowego do sterowania pozycją napędu. 
W zakres pracy wchodzi:
- zapoznanie się z budową i obsługą enkoderów liniowych,
- zapoznanie się z zagadnieniami sterowania pozycją napędów liniowych
- zapoznanie się z budową i programowaniem sterowników rodziny X20 firmy B&amp;R (certyfikowane szkolenie w firmie B&amp;R),
- opracowanie programu sterującego,
- przeprowadzenie badań eksperymentalnych,
- redakcja pracy.</t>
  </si>
  <si>
    <t>Celem pracy jest stworzenie i przebadanie układu regulacji napędu dwumasowego w środowisku Simulink z innowacyjnym rozmytym regulatorem stanu. W zakres pracy wchodzą: 1. Zamodelowanie układu dwumasowego w środowisku Simulink. 2. Zamodelowanie układu regulacji prędkości stworzonego  napędu. 3. Dobór nastaw regulacji. 4. Zamodelowanie klasycznego oraz rozmytego regulatora stanu. 5. Nastrojenie i porównanie wspomnianych układów regulacji. 6. Opcjonalne przeprowadzenie badań eksperymentalnych. 7. Redakcja pracy.</t>
  </si>
  <si>
    <t>Rozmyty regulator stanu  dwumasowego układu napędowego</t>
  </si>
  <si>
    <t>Fuzzy state controller of two mass drive</t>
  </si>
  <si>
    <t>Identyfikacja parametrów silnika indukcyjnego</t>
  </si>
  <si>
    <t>Induction motor parameters identification</t>
  </si>
  <si>
    <t>CEL I ZAKRES PRACY:
Celem pracy jest opracowanie układu pozwalającego na identyfikację parametrów schematu zastępczego silnika indukcyjnego w stanie zatrzymanym 
Zakres pracy obejmuje:
- zapoznanie się z tematyką napędów indukcyjnych;
- zapoznanie się z tematyką identyfikacji parametrów silnika indukcyjnego;
- opracowanie struktury wektorowego sterowania DFOC oraz układu sterowania DTC w środowisku PSIM;
- opracowanie algorytmu identyfikacji parametrów schematu zastępczego silnika indukcyjnego ;                                                              - wykonanie badań;
- ocena uzyskanych wyników;
- redakcja pracy</t>
  </si>
  <si>
    <t>Napęd bezczujnikowy silnika indukcyjnego  z obserwatorem pełnego rzędu</t>
  </si>
  <si>
    <t>Sensorless induction motor drive with full order observer</t>
  </si>
  <si>
    <t>Celem pracy jest opracowanie układu sterowania bezczujnikowego dla napędu indukcyjnego zobserwatorem stanu i jego weryfikacja w różnych warunkach pracy
Zakres pracy obejmuje:
- zapoznanie się z tematyką napędów bezczujnikowych;
- zapoznanie się z tematyką estymacji zmiennych stanuh;
- realizacja wybranej metod sterowania wektorowego dla silnika indukcyjnego;
- analiza pracy napędu bezczujnikowego z obserwatorem pełnego rzędu;
- analiza wrażliwości napędu na zmiany parametrów maszyny;
- wykonanie badań symulacyjnych i wstępna weryfikacja otrzymanych wyników, możliwa weryfikacja eksperymentalna;
- analiza otrzymanych wyników;
- redakcja pracy</t>
  </si>
  <si>
    <t>Analiza wybranego systemu ładowania  baterii pojazdu elektrycznego</t>
  </si>
  <si>
    <t xml:space="preserve">Analysis of the selected electric vehicle battery charging system </t>
  </si>
  <si>
    <t>Analiza pracy prostownika aktywnego</t>
  </si>
  <si>
    <t>Porównanie wybranych metod odtwarzania zmiennych stanu stosowanych dla napędów elektrycznych z połączeniem sprężystym</t>
  </si>
  <si>
    <t>Comparison of selected techniques used for state variables estimation in electric drives with elastic coupling</t>
  </si>
  <si>
    <t>Odtwarzanie zmiennych stanu w napędach elektrycznych o złożonej części mechanicznej jest szczególnie istotne, ponieważ najczęściej dodatkowe informacje są wykorzystywane (w układzie regulacji) w celu tłumienia drgań skrętnych. Przedmiotem pracy dyplomowej będzie przegląd literatury oraz analiza algorytmów najczęściej stosowanych w celu obliczania sygnałów (np. prędkości obciążenia oraz momentu skrętnego) układu napędowego. Następnie wybrane metody (np. obserwator Luenbergera, filtr Kalmana, sieci neuronowe, etc.) zostaną zaimplementowane w programie obliczeniowym. Należy przeprowadzić badania opisujące dokładność odtwarzania zmiennych stanu, a także przeanalizować wpływ zakłóceń na działanie opracowanych modeli. Na podstawie uzyskanych wyników przeprowadzona zostanie analiza porównawcza.</t>
  </si>
  <si>
    <t xml:space="preserve">Analiza metod sterowania ślizgowego systemem elektrowni wiatrowej z generatorem PMSG.
</t>
  </si>
  <si>
    <t>Analysis of sliding control methods for wind energy conversion system with PMSG</t>
  </si>
  <si>
    <t>Cel pracy obejmuje przegląd metod sterowania ślizgowego układów elektrowni wiatrowej z generatorem PMSG. 
Zakres pracy obejmuje:
- analizę literaturową przekształtnikowego modelu matematycznego elektrowni wiatrowej; 
- analizę wybranej metody sterowania ślizgowego systemem przekształtnikowym; 
- zamodelowanie wybranego układu sterowania w programie symulacyjnym Matlab-Simulink;
- analiza otrzymanych wyników;
- redakcja pracy.</t>
  </si>
  <si>
    <t>Celem pracy jest opracowanie urządzenia do regulacji podstawowych parametrów akwarium. Użytkownik powinien mieć dostęp do regulowanych parametrów poprzez odpowiedni panel operatorski. Zakres pracy obejmuje: 
1. Zapoznanie się z zagadnieniem, 
2. Zaprojektowanie oraz wykonanie urządzenia, 
3. Sprawdzenie działania opracowanego układu, 
4. Redakcja pracy.</t>
  </si>
  <si>
    <t>Celem pracy jest zaprojektowanie układu hamowania dynamicznego silnika indukcyjnego wraz z analizą zjawisk występujących w trakcie tego hamowania. Zakres pracy obejmuje analiza układów zasilania przy hamowaniu dynamicznym silnika indukcyjnego, badania eksperymentalne hamowania dynamicznego wybranego silnika oraz wyciągniecie wniosków z przeprowadzonych analizy i i badań.</t>
  </si>
  <si>
    <t>Cel pracy: zapoznanie się z problematyką chłodzenia transformatorów
energetycznych.
Zakres pracy: wykonanie wirtualnego modelu układu chłodzenia z
wykorzystaniem sterownika PLC. Zaproponować jakie parametry /czynności
może nadzorować sterownik i jakie układy wejścia/wyjścia są mu do tego
potrzebne. Przeprowadzić symulacje chłodzenia przy zmianach temperatury
transformatora.</t>
  </si>
  <si>
    <t xml:space="preserve">Cel pracy: zapoznanie się z problematyką pomiarów częstotliwości w
systemie elektroenergetycznym.
Zakres pracy: zaimplementowanie wybranych algorytmów  pomiaru
częstotliwości  w sterowniku PLC. Przeprowadzić pomiary dla sygnałów o
różnym stopniu zniekształcenia.
</t>
  </si>
  <si>
    <t>Cel pracy: zapoznanie się z problematyką magazynowania energii, ze
szczególnym uwzględnieniem  energii sprężonego powietrza.
Zakres pracy: wykonanie wirtualnego modelu systemu CAES z wykorzystaniem
sterownika PLC. Zaproponować jakie parametry /czynności może nadzorować
sterownik i jakie układy wejścia/wyjścia są mu do tego potrzebne.
Przeprowadzić symulacje działania układu CEAS w różnych warunkach
zapotrzebowania na energię.</t>
  </si>
  <si>
    <t>Smart system for data acquisition in the field of PLC transmission</t>
  </si>
  <si>
    <t xml:space="preserve">Koncepcja modernizacji zasilania oddziału pomp	</t>
  </si>
  <si>
    <t xml:space="preserve">The concept of modernization of the power supply in the pump section </t>
  </si>
  <si>
    <t>Modernizacja systemu oświetlenia w wybranym obiekcie przemysłowym</t>
  </si>
  <si>
    <t>Modernization of the lighting system in a selected industrial facility</t>
  </si>
  <si>
    <t>Praca polega na przedstawieniu zasad działania dostępnych na rynku polskim  zabezpieczeń AFDD oraz przeanalizowanie ich parametrów w laboratorium nowoczesnych aparatów elektrycznych.</t>
  </si>
  <si>
    <t>Photovoltaic installation in a detached house.</t>
  </si>
  <si>
    <t>Opracowanie instrukcjI eksploatacji urządzeń elektroenergetycznych.</t>
  </si>
  <si>
    <t>Development of the Instruction for the operation of electrical power devices.</t>
  </si>
  <si>
    <t xml:space="preserve">Celem pracy jest ocena zagrożenia przeciwporażeniowego instalacji elektrycznej w wybranym budynku mieszkalnym.  W zakres pracy wchodZi analiza wymagań przepisów i norm dotyczących ochrony przeciwporażeniowej,  sposobów wykonywania pomiarów kontrolnych, przeprowadzenie pomiarów skuteczności ochrony przeciwporażeniowej w wybranym budynku mieszkalnym i ocena wykonanych pomiarów pod kątem spełnienia wymagań. </t>
  </si>
  <si>
    <t xml:space="preserve"> Stanowisko laboratoryjne  do wyznaczania charakterystyk magnesowania rdzeni wykorzystywanych w przetwornikach prądowo-napięciowych</t>
  </si>
  <si>
    <t>Laboratory stand to research of magnetization's characteristics of cores used in the current-voltage converters</t>
  </si>
  <si>
    <t>Celem pracy jest zapoznanie z nowoczesnymi materiałami magnetycznymi stosowanymi w przekładnikach prądowo-napięciowych, używanych do przyłączania aparatury kontrolno-pomiarowej. Zakres pracy obejmuje projekt i budowę stanowiska pomiarowego do wyznaczania charakterystyk magnetycznych rdzeni oraz wykonanie badań laboratoryjnych wybranych materiałów i sformułowanie wniosków.</t>
  </si>
  <si>
    <t>Celem pracy jest zapoznanie z nowoczesnymi, cyfrowymi zabezpieczeniami  wykorzystywanymi do identyfikacji zwarć doziemnych w sieciach średniego napięcia. Zakres pracy obejmuje krytyczną analizę kryteriów i zabezpieczeń wykorzystywanych do detekcji zwarć z ziemią w sieciach SN, analizę charakterystyk zabezpieczeń admitancyjnych (konduktancyjnych, susceptancyjnych, itp.) oraz przeprowadzenie w warunkach laboratoryjnych badań wybranego zabezpieczenia admitancyjnego.</t>
  </si>
  <si>
    <t>Celem pracy jest zapoznanie z nowoczesnymi technologiami, wykorzystywanymi do przesyłu danych pomiarowych z liczników energii elektrycznej do koncentratorów danych i systemu akwizycji danych. Zakres pracy obejmuje analizę protokołów komunikacyjnych, podstawy prawne związane z rozwojem systemów AMI, wdrożenia systemów w Polsce i na świecie oraz analizę możliwości ich rozwoju a także wykonanie badań laboratoryjnych wybranej technologii PLC.</t>
  </si>
  <si>
    <t>Wykorzystanie programu Elko-Bis CAD do projektowania systemów odgromowych.</t>
  </si>
  <si>
    <t>Using the Elko-Bis CAD program to design lightning protection systems.</t>
  </si>
  <si>
    <t>Celem pracy jest opisanie zasad projektowania instalacji elektrycznej i instalacji oświetleniowej w obiektach przemysłowych. Zakres pracy obejmuje uwzględnienie sposobu zasilania obiektów przemysłowych z sieci zewnętrznej oraz analizę wewnętrznej struktury zasilania poszczególnych rozdzielnic i odbiorników w obiektach przemysłowych. W pracy należy zamieścić opis przykładowego obiektu rzeczywistego.</t>
  </si>
  <si>
    <t>Celem pracy jest porównanie sposobów realizacji warunku selektywności działania zabezpieczeń w wybranych programach typu CAD do projektowania instalacji elektrycznych. Zakres pracy obejmuje analizę teoretyczną selektywności dla różnych rodzajów zabezpieczeń oraz ich praktyczne realizacje w wybranych programach typu CAD oferowanych na rynku polskim przez różne firmy.</t>
  </si>
  <si>
    <t>Baza danych przewodów stosowanych w budowie linii napowietrznych wysokiego napięcia</t>
  </si>
  <si>
    <t>Database of conductors used in the construction of high voltage overhead lines</t>
  </si>
  <si>
    <t>Celem pracy jest opracowanie bazy danych przewodów stosowanych obecnie  w budowie linii napowietrznych. Opracowana baza powinna umożliwić wyszukiwanie przewodów na podstawie zadanych kryteriów.</t>
  </si>
  <si>
    <t>Celem pracy jest budowa stanowiska laboratoryjnego do badania rozkładu pola magnetycznego o f = 50 Hz wytwarzanego przez różne konfiguracje torów prądowych. Zakres pracy obejmuje również przeprowadzenie pomiarów i obliczeń pola magnetycznego dla różnych konfiguracji tych torów.</t>
  </si>
  <si>
    <t>Celem pracy jest przeprowadzenie pomiarów natężenia pola elektrycznego w otoczeniu kilku przęseł linii napowietrznych o napięciach 110, 220 i 400 kV oraz oszacowanie odległości od osi linii, w której natężenie składowej elektrycznej  pola przekracza wartość 1 kV/m. Zakres pracy obejmuje także ustalenie szerokości pasów technologicznych pod liniaami o różnych napięciach.</t>
  </si>
  <si>
    <t>Przekaźnikowa  instalacja elektryczna systemu Luxor firmy Theben.</t>
  </si>
  <si>
    <t>Luxor relay electrical installation by Theben.</t>
  </si>
  <si>
    <t>Instalacja elektryczna w supermarkecie</t>
  </si>
  <si>
    <t>Electrical installation in supermarket.</t>
  </si>
  <si>
    <t>Instalacja elektryczna z elementami automatyki budynkowej w domku letniskowym pod wynajem.</t>
  </si>
  <si>
    <t>Electrical installation with elements of building automation in a holiday home for rent.</t>
  </si>
  <si>
    <t>System oświetleniowy parkingu wielopoziomowego</t>
  </si>
  <si>
    <t>Lighting system of a multi-level car park</t>
  </si>
  <si>
    <t>Sposoby  zasilania autonomicznych instalacji elektrycznych</t>
  </si>
  <si>
    <t xml:space="preserve">Ways of supplying of autonomous electrical installations </t>
  </si>
  <si>
    <t>Analiza wpływu ograniczeń systemowych na optymalny rozpływ mocy w systemie elektroenergetycznym</t>
  </si>
  <si>
    <t>Celem pracy jest analiza techniczna i ekonomiczna wykorzystania baterii trakcyjnych jako magazynów energii. W zakres pracy wchodzi wykonanie projektu  mającego na celu wykorzystanie  baterii trakcyjnej w samochodzie elektrycznym jako przydomowego magazynu energii elektrycznej połączonego z instalacją fotowoltaiczną.</t>
  </si>
  <si>
    <t xml:space="preserve">Celem pracy jest przegląd i charakterystyka technologii usuwania awarii i prowadzenia remontów napowietrznych linii średniego (ŚN) i niskiego (nN) napięcia z przewodami nieizolowanymi w warunkach ograniczonej dostępności terenu związanej z ustanowioną służebnością przesyłu. W zakres pracy wchodzi przegląd i charakterystyka technologii usuwania awarii i prowadzenia remontów linii napowietrznych ŚN i nN z przewodami gołymi. Zakres obejmuje także ustalenie powierzchni nieruchomości niezbędnej do prowadzenia tego rodzaju prac w zależności od rodzaju awarii i zakresu remontu. </t>
  </si>
  <si>
    <t>Celem pracy jest modernizacja stanowiska laboratoryjnego PLC PRIME w celu przeprowadzenia analizy porównawczej widm częstotliwościowych emisji wtórnej generowanej przez różne odbiorniki powszechnego użytku (źródła światła, RTV-AGD, sprzęt komputerowy) w pasmie częstotliwości 3-500 kHz   W zakres pracy wchodzi zaprojektowanie i wykonanie modelu oraz analiza  wpływu emisji wtórnej generowanej przez różne odbiorniki biurowe (źródła światła, sprzęt komputerowy, niszczarki dokumentów, biurowy sprzęt AGD) na transmisję w technologii PLC PRIME w pasmie częstotliwości 3-500 kHz . 
Opracowanie dokumentacji modelu.</t>
  </si>
  <si>
    <t>Celem pracy są badania skuteczności detektora iskrzenia zabezpieczającego przed paleniem się łuku elektrycznego na skutek przerwania przewodu zasilającego urządzenie elektryczne. Zakres pracy obejmuje analizę detektorów iskrzenia dostępnym na rynku, badania laboratoryjne wybranego detektora iskrzenia oraz wyciągnięcie wniosków z przeprowadzonych analizy i badań.</t>
  </si>
  <si>
    <t>Celem pracy jest ocena korelacji parametrów jakości energii elektrycznej. Zakres pracy obejmuje analizę literaturową dotyczącą sposobu analizy korelacji, przeprowadzenie analizy korelacji liniowej i nieliniowej parametrów jakości energii elektrycznej, badania nad korelacją parametrów jakości energii elektrycznej</t>
  </si>
  <si>
    <t>Celem pracy jest zastosowanie analizy skupień do danych długoterminowych jakości energii elektrycznej w punkcie przyłączenia generacji rozproszonej. Zakres pracy obejmuje przegląd literaturowy wykorzystania eksploracji danych w systemie elektroenergetycznym, przeprowadzenie analizy skupień dla rzeczywistych danych długoterminowych z PWP lokalnej generacji.</t>
  </si>
  <si>
    <t>Instalacja oświetleniowa w kręgielni i salonie bilardu.</t>
  </si>
  <si>
    <t xml:space="preserve">Lighting installation in the bowling alley and billiard lounge </t>
  </si>
  <si>
    <t xml:space="preserve">Power supply of the holiday house from renewable sources </t>
  </si>
  <si>
    <t>Stanowisko laboratoryjne do demonstracji zjawisk towarzyszących nagrzewaniu indukcyjnemu wielkiej częstotliwości</t>
  </si>
  <si>
    <t>Laboratory stand for demonstration of phenomena associated with high frequency induction heating</t>
  </si>
  <si>
    <t>Celem pracy jest opracowanie projektu stanowiska laboratoryjnego do demonstracji zjawisk towarzyszących nagrzewaniu indukcyjnemu w.cz, z wykorzystaniem modułów nagrzewnicy indukcyjnej pracującej przy częstotliwości 250 kHz. Zakres pracy obejmuje opracowanie koncepcji projektowej ukłądu do pomiaru i rejestarcji rozkłądu temperatury we wsadzie umieszczonym we wzbudniku.</t>
  </si>
  <si>
    <t>Celem pracy jest ocena czynników zewnętrznych i wewnętrznych mających wpływ na niezawodność zasilania szczególnie ważnych odbiorców przemysłowych, zbadanie przyczyn uszkodzeń i środków zaradczych na podstawie analizy techniczno-energetycznej. W pracy należy przeprowadzić analizę na przykładzie wybranego zakładu produkcyjnego.</t>
  </si>
  <si>
    <t>Celem pracy jest analiza gospodarowania energią w  wybranym zakładzie produkcyjnym, omówienie zasad przeprowadzenia audytu energetycznego, określenie wielkości zużycia i rodzajów energii oraz zbadanie czynników wpływających na kondycję i konkurencyjność zakładu. W pracy należy przeprowadzić analizę gospodarowania energią dla wybranego zakładu przemysłowego.</t>
  </si>
  <si>
    <t>Celem pracy jest opracowanie  modelu polowo-obwodowego magnetoelektrycznego silnika prądu stałego. Zakres pracy obejmuje opracowanie modelu obliczeniowego silnika, wykonanie badań symulacyjnych obejmujących wyznaczenie przebiegów czasowych opracowanego modelu oraz  sformułowanie wniosków. Badania symulacyjne będą wykonywane za pomocą posiadanego przez uczelnię oprogramowania</t>
  </si>
  <si>
    <t>Ochrona odgromowa  linii średnich napięć za pomocą napowietrznych iskierników wielokrotnych.</t>
  </si>
  <si>
    <t>Celem pracy jest wykonanie projektu kompleksowej instalacji elektrycznej zasilającej zakład produkcyjny z branży spożywczej. Należy uwzględnić niezawadność zasilania dla procesów technologicznych zakładu.Zakres pracy: inwentaryzacja zasilania procesów technologicznych oraz wykonanie projektu instalacji elektrycznej dla zapewnienia niezawodności zasilania planowanych nowych ciągów technologicznych.</t>
  </si>
  <si>
    <t>Celem pracy jest analiza zasilania zakładu przemysłowego z zastosowaniem źródeł OZE w celu zapewnienia efektywności ekonomicznej procesów produkcyjnych. Zakres pracy: modernizacja zasilania procesów technologicznych oraz wykonanie projektu instalacji elektrycznej z wykorzystaniem  źródeł OZE w celu redukcji kosztów stałych procesów produkcyjnych przedsiębiorstwa.</t>
  </si>
  <si>
    <t xml:space="preserve">Celem pracy jest zbadanie napowietrznych iskierników wielokrotnych produkowanych przez firmę Streamer Electric AG. Urządzenia te, stosowane w wielu krajach, są prawie nieznane w Polsce. Należy przetestować przede wszystkim wpływ warunków klimatycznych na parametry iskiernika wielokrotnego. </t>
  </si>
  <si>
    <t xml:space="preserve">Analiza zasad dotyczących projektowania instalacji elektrycznych dla domku realizowanego w "procedurze na zgłoszenie" </t>
  </si>
  <si>
    <t>Analysis of rules for the design of electrical installations for the house realized in the "procedure for notification"</t>
  </si>
  <si>
    <t xml:space="preserve">Praca polega na przeprowadzeniu analizy literaturowej dostępnych rozwiązań instalacji  stosowanych w nowoczesnych pojazdach elektrycznych, która posłuży do  wielokryterialnego omówienia aktualnie stosowanych urządzeń i rozwiązań w pojazdach elektrycznych.  Analiza powinna uwzględniach przedstawienie schematów, budowy i funkcjonalności nowoczesnej instalacji w pojazdach elektrycznych, a o jej wykonania można wykorzystać np stworzenie bazy danych. </t>
  </si>
  <si>
    <t>Praca polega na analizie literaturowej możliwości zastosowania nowoczesnych aparatów elektrycznych by dostosować funkcjonowanie zakładów przemysłowych do zasad jakimi rządzi się przemysł 4.0. Praca własna będzie polegała na stworzeniu bazy danych, która posłuży do wielokryterialnej analizy głównyh parametrów wskazujących na dostępność urządzeń w Przemyśle 4.0.</t>
  </si>
  <si>
    <t>Celem pracy jest ocena  efektywności działania przedsiębiorstwa energetycznego   na rynku Spot  krajowej  giełdy  energii elektrycznej, czyli rynku Dnia następnego, na podstawie  analizy zmian wybranych  indeksów cenowych odnoszących się do dnia oraz pory dnia dostawy.</t>
  </si>
  <si>
    <t>Celem pracy jest dokonanie przeglądu stosowanych w przemyśle  metod kompensacji biernej oraz w oparciu o przeprowadzoną analizę zaprojektowanie dla  wybranego zakładu przemysłowym  optymalnego układu kompensacji mocy biernej.</t>
  </si>
  <si>
    <t>Celem pracy jest analiza wpływu poszczególnych parametrów jakości energii elektrycznej na pracę urządzeń odbiorczych zainstalowanych w zakładzie przemysłowym oraz na tej podstawie  dla wybranej grupy urządzeń zainstalowanych w konkretnym  obiekcie  przemysłowym dokonanie oceny wpływu jakości energii na ich eksploatację.</t>
  </si>
  <si>
    <t>Celem pracy jest opracowanie propozycji najlepszych rozwiązań stacji SN w ofercie krajowej dla różnych grup stacji  energetyki zawodowej. W zakres pracy wchodzi zapoznanie się z rodzajami i rozwiązań stacji SN, przegląd nowoczesnych stacji SN stosowanych w kraju, analiza wad,  zalet i zakresu zastosowania rozpatrywanych rozwiązań  stacji SN, opracowanie zaleceń zestawu zaleceń i kryteriów jakie powinny spełniać nowoczesne stacje SN  w energetyce zawodowej.</t>
  </si>
  <si>
    <t>Legislacyjne i finansowe systemy wsparcia energetyki prosumenckiej w Polsce</t>
  </si>
  <si>
    <t>Legislative and financial support systems for prosumer energy in Poland</t>
  </si>
  <si>
    <t>Celem pracy jest zapoznanie z wpływem zaburzeń indukowanych, generowanych przez wybrane odbiorniki energii elektrycznej na pracę innych urządzeń w sieci elektroenergetycznej. Zakres pracy obejmuje analizę norm i przepisów prawa dotyczących dopuszczalnych zaburzeń generowanych przez odbiorniki elektryczne w szerokim paśmie częstotliwościowym, opracowanie modelu sieci w programie Matlab-Simulink, który zawierał będzie odbiory nieliniowe. Odkształcone przebiegi zostaną poddane analizie zawartości harmonicznych i supraharmonicznych oraz zostanie określony ich wpływ na pracę innych urządzeń.</t>
  </si>
  <si>
    <t>Celem pracy jest zapoznanie z problemami występującymi przy zabezpieczaniu mikrosieci przed występującymi w niej zakłóceniami. Zakres pracy obejmuje przeprowadzenie szerokiej analizy literaturowej, dotyczącej możliwości pracy wyspowej oraz wykonanie modelu i symulacji komputerowych mikrosieci z różnymi źródłami generacji rozproszonej. Na podstawie przeprowadzonych badań należy określić kryteria i wartości rozruchowe, jakie należy zaprogramować w przekaźnikach w celu identyfikacji wybranych zakłóceń.</t>
  </si>
  <si>
    <t>Szacowanie niepewności w pomiarach pól elektromagnetycznych niskiej częstotliwości</t>
  </si>
  <si>
    <t>Estimation of uncertainty in measurements of low-frequency electromagnetic fields</t>
  </si>
  <si>
    <t>Celem pracy jest analiza żródeł oraz składników niepewności wpływających na wartości pomiarów składowej elektrycznej oraz magnetycznej pola elektromagnetycznego niskich częstotliwości. Zakres pracy obejmuje także wyrażenie ilościowe pogrupowanych składników niepewności oraz obliczenie niepewności złożonej i rozszerzonej dla kilku mierników pola elektromagnetycznego..</t>
  </si>
  <si>
    <t>Obliczeniowe szacowanie rozkładu pola magnetycznego w otoczeniu oszynowania stacji elektroenergetycznych</t>
  </si>
  <si>
    <t>Computational estimation of the magnetic field distribution in the vicinity of busbars of power substations</t>
  </si>
  <si>
    <t>Celem pracy jest analiza układów oraz rodzajów oszynowania stosowanego w napowietrznych stacjach elektroenergetycznych wysokiego napięcia. Zakres pracy obejmuje również wykonanie obliczeń rozkładów pola magnetycznego przy pomocy dostępnego oprogramowania oraz określenie wpływu kształtu i odległości między szynami na wartosci wytwarzanego pola magnetycznego.</t>
  </si>
  <si>
    <t>Celem pracy jest analiza zasad budowy i funkcjonowania stacji ładowania pojazdów elektrycznych. Uwzględniając wymagania odpowiednich przepisów i norm, należy opracować kompleksowy program badań odbiorczych i eksploatacyjnych takich obiektów oraz określić kryteria oceny tych badań.</t>
  </si>
  <si>
    <t>Nr</t>
  </si>
  <si>
    <t>Celem pracy jest analiza możliwości zaprojektowania i wykonania instalacji uziemiającej przy założeniu skrajnie niekorzystnych warunków, np. bardzo dużej rezystywności gruntu, dużej wartości prądów zwarć doziemnych itp. Należy przeanalizować możliwość zastosowania poszczególnych rozwiązań projektowych, ze zwróceniem uwagi na uzyskane rezultaty i ich koszty.</t>
  </si>
  <si>
    <t>Celem pracy jest analiza możliwości wykorzystania metody elementów skończonych  do modelowania typowych sytuacji ekspozycyjnych wwystępujących w sąsiedztwie linii napowietrzychn wysokiego napiecia. W zakrs pracy wchodzi opracowanie algorytumu opartego na metodzie elementów skończonych (MES) pozwalającego na obliczenie rozkłądu pola elektrycznego w otoczeniu budynków zlokalizowanych w niewielkiej odległości od linii wysokiego napięcia.</t>
  </si>
  <si>
    <t>Celem pracy jest analiza problematyki współczesnych podatności sieci energetycznych na ataki cybernetyczne w aspekcie zagrożeń: dostępności i integralności danych przetwarzanych przez urządzenia i systemy działające w sieciach nn. i SN . W zakres pracy wchodzi aprojektowanie i wykonanie modelu służacego do prezentacji podatności zdalnego odczytu liczników energii elektrycznej na ataki cybernetyczne w aspekcie zagrożeń: dostępości i integralności danych przetwarzanych przez liczniki inteligentne oraz opracowanie dokumentacji modelu.</t>
  </si>
  <si>
    <t>Obrót energią elektryczną na polskim rynku bilansującym.</t>
  </si>
  <si>
    <t>Electric energy trading on the Polish Electricity Balancing Market</t>
  </si>
  <si>
    <t xml:space="preserve">Celem pracy jest ocena  funkcjonowania rynku bilansującego w Polsce na podstawie przeprowadzonej analizy danych dotyczących zakupu i sprzedaży wolumenu energii elektrycznej obejmujących  okres pięciu ostatnich lat i  na tej podstawie wyznaczenie   trendów    cenowych .  </t>
  </si>
  <si>
    <t>Celem pracy jest analiza wpływu ekscentrycznośi wirnika na właściwości eksploatacyjne silnika LSPMSM.
Zakres pracy będzie obejmował budowę polowo-obwodowego modelu silnika synchronicznego wzbudzanego magnesami trwałymi z uwzględnieniem ekscentryczności wirnika oraz analizę obliczeniową statycznych i dynamicznych stanów pracy.</t>
  </si>
  <si>
    <t xml:space="preserve">Celem pracy będzie analiza numeryczna zjawisk elektromagnetycznych w PMSG podczas wybranych stanów pracy.
Zakres pracy będzie obejmował budowę polowo-obwodowego modelu generatora synchronicznego wzbudzanego magnesami trwałymi. </t>
  </si>
  <si>
    <t>Celem pracy jest analiza przyjętego dokumentu: Polityka energetyczna  Polski do  2040r. , wyznaczającego ramy transformacji energetycznej w naszym kraju, której podstawą jest zwiększenie udziału energii OZE w elektroenergetyce do 40% w 2040r. Rynek OZE jest rynkiem bardzo dynamicznym i wymaga tworzenia mechanizmów wsparcia i promocji wytwarzania energii z OZE. W pracy zostaną omówione zaproponowane formy wsparcia i ocena ich efektywności w porównaniu z formami ujętymi w poprzednio przyjętych dokumentach dotyczących polityki energetycznej.</t>
  </si>
  <si>
    <t>Celem pracy jest analiza pracy siłowni wiatrowych, ich charakterystyka pod względem konstrukcji i parametrów pracy oraz określenie wpływu wybranej siłowni wiatrowej na pracę sieci elektroenergetycznej. W pracy należy przeprowadzić analizę  na przykładzie wybranej siłowni wiatrowej w kierunku jej współpracy z siecią elektroenergetyczną.</t>
  </si>
  <si>
    <t xml:space="preserve">Zdalne zarządzanie dostępem dla wybranego budownictwa szkieletowego    </t>
  </si>
  <si>
    <t>Zastosowanie pomiarów synchronicznych do lokalizacji zwarć w liniach przesyłowych</t>
  </si>
  <si>
    <t>Application of synchronized measurements for fault location in transmssion lines.</t>
  </si>
  <si>
    <t>Celem pracy jest opracowanie wybranego układu ładowania baterii  dla napędu pojazdu elektrycznego i jego weryfikacja w różnych warunkach pracy
Zakres pracy obejmuje:
- zapoznanie się z tematyką napędów pojazdów elektrycznych;
- zapoznanie się z tematyką układów ładowania baterii;
- realizacja wybranej metod ładowania baterii;
- wykonanie badań symulacyjnych i wstępna weryfikacja otrzymanych wyników,
- analiza otrzymanych wyników;
- redakcja pracy</t>
  </si>
  <si>
    <t>Celem pracy jest analiza pracy prostownika aktywnego sterowanego metodami wektorowymi
Zakres pracy obejmuje:
- zapoznanie się z tematyką prostowników aktywnych;
- zapoznanie się z układami sterowania prostowników aktywnychi;
- realizacja prostownika aktywnego;
- wykonanie badań symulacyjnych i wstępna weryfikacja otrzymanych wyników,
- analiza otrzymanych wyników;
- redakcja pracy</t>
  </si>
  <si>
    <t>Opracowanie aplikacji informatycznej   umożliwiającej zdalne sterowanie i synchroniczne monitorowanie stanowisk laboratoryjnych poprzez Internet. Osoby podejmujące się opracowania tematu powinny posiadać poszerzone zainteresowania i umiejętności z zakresu budowania algorytmów oraz programowania. Jednym z efektów dydaktycznych pracy jest poznanie wybranych elementów programowania  wykorzystywanego m.in. w systemach sterowania i monitorowania instalacji przemysłowych. Zakres pracy obejmuje opracowanie i uruchomienie aplikacji informatycznej. Redakcja pracy</t>
  </si>
  <si>
    <t>Opracowanie aplikacji informatycznej   umożliwiającej zdalne zarządzanie  i  monitorowanie rozproszonych instalacji fotowoltaicznych poprzez Internet. Osoby podejmujące się opracowania tematu powinny posiadać poszerzone zainteresowania i umiejętności z zakresu budowania algorytmów oraz programowania. Jednym z efektów dydaktycznych pracy jest poznanie wybranych elementów programowania  wykorzystywanego m.in. w systemach sterowania i monitorowania instalacji przemysłowych. Zakres pracy obejmuje opracowanie i uruchomienie aplikacji informatycznej. Redakcja pracy</t>
  </si>
  <si>
    <t>Opracowanie programu komputerowego w wybranym języku programowania ( C#, PHP/Delphi/Lazarus) umożliwiającego szybką identyfikację i analizę charakterystycznych sygnałów dyskretnych z zakresu energetyki, mechaniki, medycyny itp.,  Osoby podejmujące się opracowania tematu powinny posiadać poszerzone zainteresowania i umiejętności programowania komputerów oraz komunikacji teleinformatycznej. Jednym z efektów dydaktycznych pracy jest poznanie wybranych elementów programowania z zakresu  analizy danych i sterowania. Zakres pracy obejmuje opracowanie i uruchomienie aplikacji informatycznej.Redakcja pracy</t>
  </si>
  <si>
    <t>Opracowanie sieciowej aplikacji komputerowej w wybranym języku programowania (C, PHP,Javascript, Delphi/Lazarus) umożliwiającej na zdalną kontrolę urządzeń wykorzystywanych w liniach technologicznych.   Osoby podejmujące się opracowania tematu powinny posiadać poszerzone zainteresowania i umiejętności programowania komputerów. Jednym z efektów dydaktycznych pracy jest poznanie zaawansowanych elementów programowania z zakresu  analizy danych i sterowania. Zakres pracy obejmuje przegląd literaturowy, opracowanie algorytmu informatycznego, opracowanie i uruchomienie aplikacji informatycznej, testowanie funkcjonalności zrealizowanej pracy, ocena końcowa algorytmu.</t>
  </si>
  <si>
    <t>Celem pracy jest wykonanie projektu instalacji piorunochronnej wybranego obiektu za pomocą programu Dehnsupport Toolbox.  Zakresem  pracy inżynierskiej jest przetestowanie możliwości programu oferowanego przez firmę Dehn</t>
  </si>
  <si>
    <t>TEMATY PRAC DYPLOMOWYCH ZGŁOSZONE INDYWIDUALNIE</t>
  </si>
  <si>
    <t xml:space="preserve">Modelling, measurement and comparative analysis of Schneider Electric HVX vacuum circuit breakers switching operations in L and LC load circuits </t>
  </si>
  <si>
    <t>The aim of the work is to make a version of the HVX switch by Schneider Electric in MATLAB analysis, measure transient voltages and currents in a real circuit, and then compare the test and simulated results.</t>
  </si>
  <si>
    <t>mgr inż.
Bartosz
Soswa</t>
  </si>
  <si>
    <t>Schneider
Electric Polska
Sp. z o.o.
Konstruktorska
12, 02-673
Warszawa</t>
  </si>
  <si>
    <t>Analiza metod stosowanych do szybkiego przywracania zasilania w rozdzielczych sieciach elektroenergetycznych</t>
  </si>
  <si>
    <t>Analysis of self healing techniques applied in distribution networks</t>
  </si>
  <si>
    <t>Celem pracy jest zapoznanie się z rozwiązaniami stosowanymi w sieciach rozdzielczych średniego napięcia do szybkiego automatycznego przywracania zasilania po wykryciu zwarcia. Należy przeprowadzić analizę różnych praktycznych metod z uwzględnieniem stosowanych konfiguracji sieci, aparatury rozdzielczej, algorytmów sterowania i sposobów komunikacji. Wskazane jest opracowanie i uruchomienie modeli symulacyjnych do badania wybranych rozwiązań. Przygotowanie tekstu pracy dyplomowej.</t>
  </si>
  <si>
    <t>System sygnalizacji
pożaru oraz systemy
niskoprądowe w
obiektach użyteczności
publicznej</t>
  </si>
  <si>
    <t>Fire alarm system
and low-voltage
systems in public
utility facilities</t>
  </si>
  <si>
    <t>Celem pracy jest zapoznanie
się z dostępnymi systemami
sygnalizacji pożaru oraz
instalacjami niskoprądowymi
nadającymi się do
zastosowania w obiektach
użyteczności publicznej oraz
opracowanie projektu
instalacji SSP i systemów
niskoprądowych dla
przykładowego obiektu
użyteczności publicznej.</t>
  </si>
  <si>
    <t>Modelowanie, pomiar oraz analiza porównawcza operacji łączeniowych wyłączników próżniowych HVX produkcji Schneider Electric w obwodach z obciążeniem typu L i LC</t>
  </si>
  <si>
    <t>Zasilana akumulatorowo, przenośna rezystancyjna zgrzewarka punktowa</t>
  </si>
  <si>
    <t>Zasilanie domu letniskowego ze źródeł odnawialnych</t>
  </si>
  <si>
    <t>Eksperymentalny robot ramieniowy sterowany za pomocą mikrokontrolera ARM</t>
  </si>
  <si>
    <t>Experimental arm robot controlled by ARM microcontroller</t>
  </si>
  <si>
    <t>Modelowanie strat mocy i temperatury kluczy półprzewodnikowych typu IGBT w środowisku Matlab-Simulink</t>
  </si>
  <si>
    <t>System synchronicznego sterowania turbinami wiatrowymi</t>
  </si>
  <si>
    <t>Synchronous control system for wind turbines</t>
  </si>
  <si>
    <t>Opracowanie aplikacji informatycznej   umożliwiającej zdalne sterowanie i synchroniczne sterowanie turbinami wiatrowymi poprzez Internet. Osoby podejmujące się opracowania tematu powinny posiadać poszerzone zainteresowania i umiejętności z zakresu budowania algorytmów oraz programowania. Jednym z efektów dydaktycznych pracy jest poznanie wybranych elementów programowania  wykorzystywanego m.in. w systemach sterowania i monitorowania instalacji przemysłowych. Zakres pracy obejmuje opracowanie i uruchomienie aplikacji informatycznej. Redakcja pracy</t>
  </si>
  <si>
    <t>St</t>
  </si>
  <si>
    <t>Czynniki wpływające na skuteczność uziemienia</t>
  </si>
  <si>
    <t>Factors determining the effectiveness of grounding</t>
  </si>
  <si>
    <t>Celem pracy jest określenie czynników mających wpływ na skuteczność uziemienia. Zakres pracy obejmuje analizę literaturową dotyczącą układów uziemiających. Określenie czynników wpływających na styczność uziemienia.</t>
  </si>
  <si>
    <t xml:space="preserve">Mgr inż. Przemysław Belka </t>
  </si>
  <si>
    <t xml:space="preserve">MULTIENERGIA SPÓŁKA Z O.O., WAŁBRZYCH NOWY ŚWIAT 6D 58-302 </t>
  </si>
  <si>
    <t>Projektowanie instalacji elektrycznych w strefach zagrożonych wybuchem</t>
  </si>
  <si>
    <t>Design of electrical installations in hazardous area</t>
  </si>
  <si>
    <t>Celem pracy jest określenie zasad projektowania instalacji elektrycznych w strefach zagrożonych wybuchem na podstawie obowiązujących norm i przepisów oraz przeprowadzenie analizy przypadku. Zakres pracy obejmuje:
•	analizę literaturową dotyczącą stref zagrożonych wybuchem. 
•	analizę porównawczą wymagań dotyczących projektowania instancji elektrycznych w strefach zagrożonych wybuchem ze szczególnym uwzględnieniem dyrektyw ATEX.
•	analizę przypadku dotyczącą zaprojektowania instalacji elektrycznej w strefie zagrożonej wybuchem dla wybranego przedsiębiorstwa</t>
  </si>
  <si>
    <t>Wpływ elektrycznych źródeł światła na parametry napięcia i prądu</t>
  </si>
  <si>
    <t>Effects of electric light sources on voltage and current parameters</t>
  </si>
  <si>
    <t>Celem pracy jest ocena wpływu elektrycznych źródeł światła na parametry napięcia i prądu. Zakres pracy obejmuje analizę literaturową dotyczącą wpływu elektrycznych źródeł światła na parametry napięcia i prądu oraz przeprowadzenia badań w warunkach laboratoryjnych.</t>
  </si>
  <si>
    <t>Dobór instalacji fotowoltaicznej dla domku jednorodzinnego – studium przypadku</t>
  </si>
  <si>
    <t>Selection of a photovoltaic system for a single-family house - a case study</t>
  </si>
  <si>
    <t>Celem pracy jest dobór instalacji fotowoltaicznej dla domku jednorodzinnego.
Zakres pracy obejmuje:
- analizę literaturową dotyczącą fotowoltaiki
- analizę norm i przepisów dotyczących instalacji fotowoltaicznych
- studium przypadku doboru instalacji fotowoltaicznej dla domku jednorodzinnego</t>
  </si>
  <si>
    <t>Układ sterowania robota balansującego</t>
  </si>
  <si>
    <t xml:space="preserve">The control system of the balancing robot </t>
  </si>
  <si>
    <t xml:space="preserve">Celem pracy jest opracowanie układu i algorytmów sterowania i ich implementacja w robocie mobilnym z funkcją balansowania. Platforma mobilna powinna być wyposażona w niezbędne sensory i układy wykonawcze, aby umożliwić zapewnienie dynamicznej stateczności podczas poruszania się na dwóch kołach. </t>
  </si>
  <si>
    <t>dr inż. Jarosław Szrek</t>
  </si>
  <si>
    <t>W10</t>
  </si>
  <si>
    <t>dr inż. Janusz Jakubiak</t>
  </si>
  <si>
    <t>Ocena zagrożeń od elektryczności statycznej (ESD) występujących w rzeczywistym procesie produkcji wyrobów z materiałów polimerowych</t>
  </si>
  <si>
    <t>Assessment of hazards from static electricity (ESD) occurring in a real production process of polymeric items</t>
  </si>
  <si>
    <t>Cel pracy: ocena zagrożeń od elektryczności statycznej (ESD) w zakładzie przemysłowym, zajmującym się produkcją wyrobów z materiałów polimerowych. Zakres pracy: 1) Zapoznanie się z problematyką zagrożeń od elektryczności statycznej oraz pomiarami elektrostatycznymi; 2) Przegląd norm dotyczących oceny zagrożeń od ESD; 3) Wykonanie wybranych pomiarów elektrostatycznych; 4) Opracowanie wyników badań.</t>
  </si>
  <si>
    <t>Rtp Polska Sp. z o.o.
ul. Ryszarda Chomicza 13G
55-080 Nowa Wieś Wrocławska</t>
  </si>
  <si>
    <t>-</t>
  </si>
  <si>
    <t>Implementacja sieci neuronowych w komputerze jednoukładowym</t>
  </si>
  <si>
    <t>Implementation of neural networks in single-board computer</t>
  </si>
  <si>
    <t>Celem pracy dyplomowej, zgodnie z tytułem, są aplikacje oraz testy sieci neuronowych w mikrokomputerze wyposażonym w procesor z rdzeniem ARM. Pierwszym etapem projektu jest przegląd dostępnych środowisk programistycznych oraz wybór narzędzia do realizacja zadania. Następnie wykonana zostanie analiza literatury dotyczącej podstawowych struktur sieci neuronowych oraz metod adaptacji współczynników wagowych.  Opracowany program powinien zawierać graficzny interfejs zastosowany w celu konfiguracji parametrów obliczeń oraz prezentacji wyników. W zakresie badań uwzględniono: analizę wpływu struktury stosowanych modeli na precyzję przetwarzania danych, oddziaływanie stałych parametrów algorytmów treningowych na dokładność sygnałów wyjściowych, wprowadzanie zakłóceń danych wejściowych, itd. Należy zaznaczyć, że modelowanie neuronowe będzie dotyczyło próbek opisujących zagadnienia związane z napędem elektrycznym (estymacja sygnałów lub analiza symptomów uszkodzeń). Analizowane zbiory danych zostaną wygenerowane w wyniku symulacji komputerowych (bazując na modelu układu napędowego) oraz rzeczywistych wartości zmierzonych w laboratorium. Ostatnim etapem projektu będzie opis wykonanych prac.</t>
  </si>
  <si>
    <t>K37W05D20</t>
  </si>
  <si>
    <t>Sterowanie sygnalizacją świetlną na skrzyżowaniu z regulowanym natężeniem ruchu z wykorzystaniem sterownika PLC</t>
  </si>
  <si>
    <t>Paweł Nowak</t>
  </si>
  <si>
    <t>AP-System Sp z o.o. Warszawa, ul. Kamionkowa 45A</t>
  </si>
  <si>
    <t>Model Wirtualnej Elektrowni</t>
  </si>
  <si>
    <t xml:space="preserve">Virtual Power Plant (VPP) Model </t>
  </si>
  <si>
    <t>Celem pracy jest
zaprojektowanie modelu
wirtualnej elektrowni
(VPP) z uwzględnieniem
udziału elektrowni
biogazowych, wodnych,
słonecznych oraz
wiatrowych. Uwzględnione zostanie
wykorzystanie systemu
DSM (demand-side
menagement) oraz
vehicle-to-grid. Dodatkowo przeprowadzony zostanie przegląd stanu wiedzy w tej dziedzinie oraz  obecnie używanych rozwiązań na świecie.</t>
  </si>
  <si>
    <t>Wpływ zmian rozliczania prosumentów na opłacalność instalacji OZE w gospodarstwach domowych</t>
  </si>
  <si>
    <t>Impact of changes in prosumers' billing on the profitability of RES installations in households</t>
  </si>
  <si>
    <t>Celem pracy jest ocena wpływu zmian w rozliczeniach prosumentów, planowanych wraz z wprowadzeniem Rządowego projektu ustawy o zmianie ustawy - Prawo energetyczne oraz niektórych innych ustaw  (druk 808). W pracy należy obliczyć i porównać opłacalność inwestycji w OZE (istniejącej lub planowanej) wg systemu rozliczeń obowiązującego do końca 2021 roku względem systemu proponowanego przez ustawę. Należy również ocenić i określić wady i zalety obu systemów rozliczeń oraz zidentyfikować potencjalne bariery dla implementacji zmian.</t>
  </si>
  <si>
    <t>Koncepcja wykorzystania baterii samochodu elektrycznego jako magazynu energii elektrycznej w przydomowej instalacji fotowoltaicznej</t>
  </si>
  <si>
    <t>The concept of utilization of an electric car battery as an electricity storage in a home photovoltaic installation</t>
  </si>
  <si>
    <t>Celem pracy jest wykonanie projektu przydomowej instalacji fotowoltaicznej wykorzystującej interfejs V2G - Vehicle-to-Grid, wykorzystującej akumulator samochodu elektrycznego jako magazyn energii elektrycznej, a następnie przeprowadzenie analizy energetycznej oraz ekonomicznej takiego projektu.</t>
  </si>
  <si>
    <t>Analiza napędu elektrycznego do motocykla wyścigowego klasy MotoStudent</t>
  </si>
  <si>
    <t xml:space="preserve">Analysis of electric drive for the motorcycle of the MotoStudent racing class </t>
  </si>
  <si>
    <t>Celem pracy jest analiza silnika PMSM przewidzianego do napędzania motocykla. Zakres pracy obejmuje ponadto dobór falownika odpowiadającego charakterystykom silnika o optymalnej metodzie sterowania jego pracą, opis strojenia regulatorów PI falownika, analizę przewidywanego przebiegu obciążenia podczas jazdy, estymację energii potrzebnej do przejechania wyścigu, na który przygotowywany jest motocykl, dobór ogniw i konfiguracji baterii, wybór metody połączeń ogniw i analizę gęstości prądu w baterii z wykorzystaniem metody elementów skończonych w programie Ansys Maxwell. Opis uzyskanych wyników: przebiegów z hamowni i telemetrii motocykla.</t>
  </si>
  <si>
    <t>Modern  road lighting systems</t>
  </si>
  <si>
    <t>Nowoczesne systemy  oświetlenia drogowego</t>
  </si>
  <si>
    <t>Celem pracy jest analiza zagadnień dotyczących nowoczesnych rozwiązań sprzętowych i technologicznych stosowanych aktualnie w systemach oświetlenia drogowego. W zakresie pracy należy uwzględnić ogólną charakterystykę wymagań stawianych nowoczesnym instalacjom oświetlenia drogowego oraz szczegółową analizę dostępnych rozwiązań technicznych dotyczących np. kompensacji mocy biernej oraz redukcji mocy czyn-nej w tego typu instalacjach. Należy również uwzględnić ocenę możliwości wykorzystania w instalacjach źródeł odnawialnych oraz stosowania systemów sterowa-nia. Uzupełnienie pracy powinna stanowić weryfikacja projektowa na zadanym przykładzie.</t>
  </si>
  <si>
    <t>Wpływ zmian warunków wsparcia finansowego dla instalacji OZE na energetykę prosumencką w grupie gospodarstwach domowych</t>
  </si>
  <si>
    <t>The impact of changes in the conditions of financial support for RES installations on prosumer energy in the group of households</t>
  </si>
  <si>
    <t xml:space="preserve">Ministerstwo klimatu i środowiska zapowiedziało, że dotychczasowa formuła programu „Mój Prąd” zostanie uzupełniona o dodatkowe komponenty (m.in. magazyny energii), które pozwolą konsumować więcej wytworzonej energii przez prosumentów.
Celem pracy jest analiza wpływu ministerialnej decyzji o zmianie sposobu dotacji dla OZE na wybór parametrów technicznych instalacji wśród prosumentów (w oparciu o dane statystyczne i przedsiębiorstwa, instalującego OZE). 
W pracy należy:
•	zebrać dane o rodzajach instalacji OZE, najczęściej zamawianych przez gospodarstwa domowe 
•	ocenić opłacalność podstawowych i rozbudowanych o dodatkowe elementy instalacji (wg rodzaju premiowanych przez Ministerstwo rozwiązań),
•	uwzględnić wpływ dofinasowania z programu „Mój prąd” lub innych. </t>
  </si>
  <si>
    <t>Zautomatyzowana uprawa hydroponiczna</t>
  </si>
  <si>
    <t>Automated hydroponic cultivation</t>
  </si>
  <si>
    <t>Celem pracy jest opracowanie systemu zautomatyzowanej uprawy hydroponicznej. Użytkownik będzie miał dostęp do podglądu temperatury powietrza i wody, wilgotności oraz poziomu pH, poprzez odpowiedni panel operatorski. Naświetlanie oraz regulacja poziomu pH będzie regulowana automatycznie.
Zakres pracy obejmuje:
1. Zapoznanie się z zagadnieniem,
2. Zaprojektowanie oraz wykonanie urządzenia,
3. Sprawdzenie działania opracowanego układu.</t>
  </si>
  <si>
    <t>Układ zasilania i automatycznego sterowania obiektem magazynowo suszarniczym</t>
  </si>
  <si>
    <t>Power supply and automatic control system for the storage and drying facility</t>
  </si>
  <si>
    <t>Celem pracy jest zaprojektowanie instalacji elektroenergetycznej wraz z dobrem: zasilania, układów automatyki zabezpieczeniowej, układami sterowani oraz układem kompensacji mocy biernej całości kompleksu magazynowo suszarniczego pracującego w systemie pełnej automatyki procesu suszenia i transportu ziarna.</t>
  </si>
  <si>
    <t>Charakterystyka pracy sieci wydzielonej z elektrownią słoneczną</t>
  </si>
  <si>
    <t>Performance characteristics of the private network with photovoltaic power plant</t>
  </si>
  <si>
    <t>Celem pracy jest wykonanie modelu w Matlabie, umożliwiającego badanie pracy sieci wydzielonej z elektrownią słoneczną. Zakres obejmuje zaprojektowanie oraz napisanie programu do obserwacji pracy sieci wydzielonej z elektrownią słoneczną. Program powinien umożliwiać wczytywanie różnych profili generacji elektrowni słonecznej oraz obciążenia. W zakres pracy wchodzi również
 wykonanie przykładowych symulacji oraz porównanie ich z rzeczywistymi pomiarami.</t>
  </si>
  <si>
    <t>Analiza napędu pojazdu elektrycznego 
z sześciofazowym silnikiem indukcyjnym</t>
  </si>
  <si>
    <t>Analysis of the drive of the electric vehicle 
with six-phase induction motor</t>
  </si>
  <si>
    <t>Cel pracy obejmuje zaprojektowanie układu napędowego do pojazdu elektrycznego z zastosowaniem wielofazowego silnika indukcyjnego. Zakres pracy obejmuje uzasadnienie zastosowania silnika wielofazowego w napędzie pojazdu elektrycznego, analizę modelu matematycznego silnika sześciofazowego w różnych układach współrzędnych, analizę modelu matematycznego wybranego estymatora strumienia stojana, analizę wybranej metody sterowania momentem silnika wielofazowego, opracowanie modeli symulacyjnych w pakiecie Matlab-Simulink oraz analizę stanów pracy układu napędowego w zależności od zmian prędkości kątowej, momentu obciążenia oraz napięcia zasilania silnika.</t>
  </si>
  <si>
    <t>Analiza rozkładu wartości pola elektromagnetycznego we wnętrzu wybranego samochodu elektrycznego oraz hybrydowego</t>
  </si>
  <si>
    <t>Instalacja fotowoltaiczna w domu jednorodzinnym</t>
  </si>
  <si>
    <t>Strategia funkcjonowania dużego  odbiorcy na rynku energii</t>
  </si>
  <si>
    <t>Potencjał technologii wodorowych</t>
  </si>
  <si>
    <t xml:space="preserve">Potential of hydrogen technologies </t>
  </si>
  <si>
    <t xml:space="preserve">Celem pracy jest przeprowadzenie analiz techniczno-ekonomicznych stosowania  technologii wykorzystujących wodór. Zakres pracy obejmuje przedstawienie i przeanalizowanie  przykładów zastosowania wodoru oraz analizę norm i przepisów prawnych.  </t>
  </si>
  <si>
    <t>Zabezpieczenie odległościowe z SSN</t>
  </si>
  <si>
    <t>Distance protection relay with ANN</t>
  </si>
  <si>
    <t>Cel pracy: zastosowanie sztucznych sieci neuronowych w celu poprawy działania zabezpieczenia odległościowego. 
Zakres pracy: Analiza literaturowa sposobu realizacji zabezpieczenia odległościowego. Analiza możliwości zastosowania sztucznych sieci neuronowych w celu poprawy działania w/w zabezpieczenia. 
Aplikacja algorytmów zabezpieczenia oraz SSN za pomocą oprogramowania Matlab oraz Simulink. Edycja pracy.</t>
  </si>
  <si>
    <t>Zabezpieczenie porównawczo-fazowe z SSN</t>
  </si>
  <si>
    <t>Phase-comparison protection relay with ANN</t>
  </si>
  <si>
    <t>Cel pracy: Zastosowanie sztucznych sieci neuronowych w celu poprawy działania zabezpieczenia porównawczo-fazowego.
Zakres pracy: Analiza literaturowa sposobu realizacji zabezpieczenia porównawczo-fazowego. Analiza możliwości zastosowania sztucznych sieci neuronowych w celu poprawy działania w/w zabezpieczenia. 
Aplikacja algorytmów zabezpieczenia oraz SSN za pomocą oprogramowania Matlab oraz Simulink. Edycja pracy.</t>
  </si>
  <si>
    <t xml:space="preserve">Nowoczesna instalacja w obiekcie fitness z siłownią </t>
  </si>
  <si>
    <t>Modern installation in the fitness facility with a gym</t>
  </si>
  <si>
    <t xml:space="preserve">Celem pracy jest zaprojektowanie instalacji elektrycznej w obiekcie fitness, w którym znajduje się siłownia (ok. 100m2) wraz z pomieszczeniami dodatkowymi (umywalnie, szatnie, wentylatorrnia, pomieszczenie trenerów itd.).  W zakres pracy wchodzi analiza wymagań przepisów i norm, ustalenie założeń dla instalacji, w tym niezbędnych funkcji automatyki budynkowej wskazanych w tego typu obiekcie, zaprojektowanie obwodów instalacyjnych oraz rozdzielnicy głównej obiektu, opracowanie elementów dokumentacji  wykonawczej, redakcja pracy. </t>
  </si>
  <si>
    <t>Układy odtwarzania zmiennych stanu w napędzie elektrycznym z silnikiem prądu stałego i połączeniem sprężystym z wykorzystaniem filtra Kalmana</t>
  </si>
  <si>
    <t>State variables estimation systems in electric drive with DC motor and elastic coupling using Kalman filter</t>
  </si>
  <si>
    <t>Cel i zakres pracy: celem pracy jest opracowanie struktur odtwarzania zmiennych stanu elektrycznego układu napędowego z silnikiem prądu stałego i połączeniem sprężystym, wykorzystujących filtr Kalmana. W zakres pracy wchodzi przygotowanie modeli struktur odtwarzania zmiennych stanu elektrycznego układu napędowego z silnikiem prądy stałego i połączeniem sprężystym, wykorzystujących algorytmy filtra Kalmana oraz przeprowadzenie testów symulacyjnych (i ewentualnie eksperymentalnych) opracowanych struktur.</t>
  </si>
  <si>
    <t xml:space="preserve">Metody kształtowania charakterystyk rozruchowych silników stosowanych w górnictwie </t>
  </si>
  <si>
    <t>Methods of shaping the starting characteristics of engines used in mining</t>
  </si>
  <si>
    <t>Celem  pracy  jest  zebranie  informacji  na  temat silników  stosowanych  w  górnictwie  i  metod  ich rozruchu oraz przeprowadzenie badańobrazujących różne sposoby kształtowania ich charakterystyk z wykorzystaniem  urządzeńdostępnych w Laboratorium Elektrotechniki i Automatyki Górniczej.  W zakres pracy wchodzi analiza  różnych metod rozruchu, opracowanie koncepcji stanowiska naukowo-dydaktycznego, budowa makiety, przeprowadzenie cyklu badańwpływu poszczególnych parametrów  wybranej przetwornicy częstotliwości na charakterystyki rozruchowe, analiza charakterystyk rozruchowych silnika, opracowanie programu ćwiczenia obrazującego przebadanewcześniejaspekty.</t>
  </si>
  <si>
    <t>Silnik bezszczotkowy prądu stałego wzbudzany magnesami neodymowymi</t>
  </si>
  <si>
    <t>Brushless DC motor excited by neodymium magnets</t>
  </si>
  <si>
    <t xml:space="preserve">Celem pracy jest polowo-obwodowa analiza obliczeniowa silnika BLDC wzbudzanego magnesami neodymowymi. Zakres pracy obejmuje opracowanie modelu polowo-obwodowego silnika, wykonanie badań symulacyjnych w różnych warunkach pracy, analizę wyników obliczeń oraz zredagowanie pracy.  </t>
  </si>
  <si>
    <t>Silnik bezszczotkowy prądu stałego małej mocy</t>
  </si>
  <si>
    <t>Low power brushless DC motor</t>
  </si>
  <si>
    <t xml:space="preserve">Celem pracy jest polowo-obwodowa analiza obliczeniowa silnika BLDC małej mocy. Zakres pracy obejmuje opracowanie modelu polowo-obwodowego silnika, wykonanie badań symulacyjnych w różnych warunkach pracy, analizę wyników obliczeń oraz zredagowanie pracy.  </t>
  </si>
  <si>
    <t>Budowa układu pomiarowego parametrów jakości powietrza</t>
  </si>
  <si>
    <t>Construction of a measurement system for air quality parameters</t>
  </si>
  <si>
    <t>Celem jest konstrukcja układu pomiarowego parametrów jakości powietrza w oparciu o dostępne komponenty.
W zakresie pracy jest przedłożenie koncepcji systemu pomiarowego oraz jego wykonanie.</t>
  </si>
  <si>
    <t>Analiza wykorzystania instalacji fotowoltaicznej typu ongrid do pokrycia zapotrzebowania na energię elektryczną gospodarstwa domowego</t>
  </si>
  <si>
    <t>Analysis of the application of ongrid photovoltaic system to cover household electricity demand</t>
  </si>
  <si>
    <t>Celem pracy jest przeprowadzenie analizy wykorzystania instalacji fotowoltaicznej do pokrycia zapotrzebowania na energię elektryczną gospodarstwa domowego.
Zakres pracy obejmuje:
- analizę literaturową dotyczącą fotowoltaiki
- analizę norm i przepisów dotyczących przyłączenia instalacji fotowoltaicznych typu ongrid
- studium przypadku wykorzystania instalacji fotowoltaicznej do pokrycia zapotrzebowania na energię elektryczną gospodarstwa domowego</t>
  </si>
  <si>
    <t>Koncepcja stacji ładowania elektrycznych pojazdów UTO, opartej o źródła zasilania OZE</t>
  </si>
  <si>
    <t>The concept of a UTO electric vehicle charging station based on renewable energy sources</t>
  </si>
  <si>
    <t>Stworzenie projektu stacji ładowania pojazdów elektrycznych zasilanąenergią elektrycznąpozyskiwaną z paneli fotowoltaicznych. Przeprowadzenie analizy energetycznej oraz dobór optymalnej pojemności akumulatora dla takiej stacji w funkcji ilości ładownych pojazdów UTO.</t>
  </si>
  <si>
    <t>Czy zajęty?</t>
  </si>
  <si>
    <t>ZAJĘTY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</si>
</sst>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font>
      <sz val="11"/>
      <color theme="1"/>
      <name val="Calibri"/>
      <family val="2"/>
      <charset val="238"/>
      <scheme val="minor"/>
    </font>
    <font>
      <sz val="10"/>
      <color indexed="64"/>
      <name val="Arial"/>
      <family val="2"/>
      <charset val="238"/>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b/>
      <sz val="16"/>
      <color theme="1"/>
      <name val="Calibri"/>
      <family val="2"/>
      <charset val="238"/>
      <scheme val="minor"/>
    </font>
    <font>
      <sz val="10"/>
      <color theme="1"/>
      <name val="Times New Roman"/>
      <family val="1"/>
      <charset val="238"/>
    </font>
    <font>
      <b/>
      <sz val="10"/>
      <color rgb="FFFF0000"/>
      <name val="Calibri"/>
      <family val="2"/>
      <charset val="238"/>
      <scheme val="minor"/>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7">
    <xf numFmtId="0" fontId="0" fillId="0" borderId="0"/>
    <xf numFmtId="0" fontId="5" fillId="0" borderId="0" applyNumberForma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13" applyNumberFormat="0" applyAlignment="0" applyProtection="0"/>
    <xf numFmtId="0" fontId="13" fillId="14" borderId="14" applyNumberFormat="0" applyAlignment="0" applyProtection="0"/>
    <xf numFmtId="0" fontId="14" fillId="14" borderId="13" applyNumberFormat="0" applyAlignment="0" applyProtection="0"/>
    <xf numFmtId="0" fontId="15" fillId="0" borderId="15" applyNumberFormat="0" applyFill="0" applyAlignment="0" applyProtection="0"/>
    <xf numFmtId="0" fontId="16" fillId="15" borderId="16" applyNumberFormat="0" applyAlignment="0" applyProtection="0"/>
    <xf numFmtId="0" fontId="17" fillId="0" borderId="0" applyNumberFormat="0" applyFill="0" applyBorder="0" applyAlignment="0" applyProtection="0"/>
    <xf numFmtId="0" fontId="4" fillId="16" borderId="17" applyNumberFormat="0" applyFon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0" fillId="40" borderId="0" applyNumberFormat="0" applyBorder="0" applyAlignment="0" applyProtection="0"/>
    <xf numFmtId="0" fontId="21" fillId="0" borderId="0"/>
    <xf numFmtId="0" fontId="22" fillId="0" borderId="0"/>
    <xf numFmtId="0" fontId="4" fillId="0" borderId="0"/>
    <xf numFmtId="0" fontId="4" fillId="16" borderId="17" applyNumberFormat="0" applyFont="0" applyAlignment="0" applyProtection="0"/>
    <xf numFmtId="0" fontId="23" fillId="0" borderId="0"/>
  </cellStyleXfs>
  <cellXfs count="166">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3" borderId="1"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applyAlignment="1"/>
    <xf numFmtId="15" fontId="2" fillId="0" borderId="1" xfId="0" applyNumberFormat="1" applyFont="1" applyBorder="1" applyAlignment="1"/>
    <xf numFmtId="164" fontId="2" fillId="0" borderId="1" xfId="0" applyNumberFormat="1" applyFont="1" applyBorder="1" applyAlignment="1"/>
    <xf numFmtId="0" fontId="2" fillId="0" borderId="0" xfId="0" applyFont="1" applyAlignment="1"/>
    <xf numFmtId="0" fontId="0" fillId="0" borderId="0" xfId="0"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xf numFmtId="0" fontId="2" fillId="0" borderId="1" xfId="0" applyFont="1" applyBorder="1" applyAlignment="1">
      <alignment wrapText="1"/>
    </xf>
    <xf numFmtId="0" fontId="2" fillId="0" borderId="1" xfId="0" applyFont="1" applyBorder="1" applyAlignment="1"/>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2" fillId="0" borderId="0" xfId="43"/>
    <xf numFmtId="49" fontId="22" fillId="0" borderId="0" xfId="43" applyNumberFormat="1"/>
    <xf numFmtId="0" fontId="22" fillId="0" borderId="6" xfId="43" applyBorder="1"/>
    <xf numFmtId="0" fontId="22" fillId="0" borderId="0" xfId="43"/>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0" fontId="2" fillId="0" borderId="0" xfId="0" applyFont="1" applyAlignment="1">
      <alignment wrapText="1"/>
    </xf>
    <xf numFmtId="0" fontId="2" fillId="8" borderId="1" xfId="0" applyFont="1" applyFill="1" applyBorder="1" applyAlignment="1"/>
    <xf numFmtId="0" fontId="2" fillId="8" borderId="1" xfId="0" applyFont="1" applyFill="1" applyBorder="1" applyAlignment="1">
      <alignment wrapText="1"/>
    </xf>
    <xf numFmtId="164" fontId="2" fillId="8" borderId="1" xfId="0" applyNumberFormat="1" applyFont="1" applyFill="1" applyBorder="1" applyAlignment="1"/>
    <xf numFmtId="0" fontId="2" fillId="7" borderId="1" xfId="0" applyFont="1" applyFill="1" applyBorder="1" applyAlignment="1"/>
    <xf numFmtId="0" fontId="2" fillId="7" borderId="1" xfId="0" applyFont="1" applyFill="1" applyBorder="1" applyAlignment="1">
      <alignment wrapText="1"/>
    </xf>
    <xf numFmtId="164" fontId="2" fillId="7" borderId="1" xfId="0" applyNumberFormat="1" applyFont="1" applyFill="1" applyBorder="1" applyAlignment="1"/>
    <xf numFmtId="0" fontId="24" fillId="3" borderId="1" xfId="0" applyFont="1" applyFill="1" applyBorder="1" applyAlignment="1">
      <alignment horizontal="center" vertical="center" wrapText="1"/>
    </xf>
    <xf numFmtId="0" fontId="24" fillId="0" borderId="1" xfId="0" applyFont="1" applyBorder="1" applyAlignment="1"/>
    <xf numFmtId="0" fontId="24" fillId="0" borderId="0" xfId="0" applyFont="1" applyAlignment="1"/>
    <xf numFmtId="0" fontId="2" fillId="2" borderId="1" xfId="0" applyFont="1" applyFill="1" applyBorder="1" applyAlignment="1"/>
    <xf numFmtId="0" fontId="2" fillId="2" borderId="1" xfId="0" applyFont="1" applyFill="1" applyBorder="1" applyAlignment="1">
      <alignment wrapText="1"/>
    </xf>
    <xf numFmtId="164" fontId="2" fillId="2" borderId="1" xfId="0" applyNumberFormat="1" applyFont="1" applyFill="1" applyBorder="1" applyAlignment="1"/>
    <xf numFmtId="0" fontId="24" fillId="0" borderId="1" xfId="0" applyFont="1" applyFill="1" applyBorder="1" applyAlignment="1"/>
    <xf numFmtId="0" fontId="2" fillId="0" borderId="1"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1" xfId="0" applyFont="1" applyFill="1" applyBorder="1" applyAlignment="1"/>
    <xf numFmtId="0" fontId="2" fillId="0" borderId="0" xfId="0" applyFont="1" applyFill="1" applyAlignment="1"/>
    <xf numFmtId="0" fontId="2" fillId="0" borderId="19" xfId="0" applyFont="1" applyBorder="1" applyAlignment="1">
      <alignment horizontal="center" vertical="center" wrapText="1"/>
    </xf>
    <xf numFmtId="0" fontId="2" fillId="0" borderId="19" xfId="0" applyFont="1" applyBorder="1" applyAlignment="1"/>
    <xf numFmtId="0" fontId="24" fillId="5" borderId="0" xfId="0" applyFont="1" applyFill="1" applyBorder="1" applyAlignment="1">
      <alignment horizontal="center" vertical="center" wrapText="1"/>
    </xf>
    <xf numFmtId="0" fontId="24" fillId="0" borderId="0" xfId="0" applyFont="1" applyBorder="1" applyAlignment="1"/>
    <xf numFmtId="0" fontId="2" fillId="0" borderId="1" xfId="0" applyFont="1" applyBorder="1" applyAlignment="1" applyProtection="1">
      <alignment horizontal="center" wrapText="1"/>
      <protection locked="0"/>
    </xf>
    <xf numFmtId="0" fontId="25" fillId="0" borderId="0" xfId="0" applyFont="1"/>
    <xf numFmtId="16" fontId="2" fillId="0" borderId="0" xfId="0" applyNumberFormat="1" applyFont="1" applyAlignment="1"/>
    <xf numFmtId="0" fontId="26" fillId="0" borderId="1" xfId="0" applyFont="1" applyBorder="1" applyAlignment="1" applyProtection="1">
      <alignment horizontal="center"/>
      <protection locked="0"/>
    </xf>
    <xf numFmtId="0" fontId="3" fillId="0" borderId="0" xfId="0" applyFont="1" applyAlignment="1">
      <alignment horizontal="center"/>
    </xf>
    <xf numFmtId="0" fontId="0" fillId="0" borderId="0" xfId="0" applyAlignment="1" applyProtection="1">
      <alignment horizontal="center"/>
      <protection locked="0"/>
    </xf>
  </cellXfs>
  <cellStyles count="47">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2" xr:uid="{00000000-0005-0000-0000-000023000000}"/>
    <cellStyle name="Normalny 3" xfId="43" xr:uid="{00000000-0005-0000-0000-000024000000}"/>
    <cellStyle name="Normalny 4" xfId="44" xr:uid="{00000000-0005-0000-0000-000025000000}"/>
    <cellStyle name="Normalny 5" xfId="46" xr:uid="{00000000-0005-0000-0000-00002600000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xr:uid="{00000000-0005-0000-0000-00002D000000}"/>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000%20PRODZIEKAN\Dyplom\2021_2022\I%20tura\Dyplom_tematy_2021_2022%20_K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aty"/>
      <sheetName val="Prowadzacy"/>
      <sheetName val="studia"/>
      <sheetName val="Arkusz1"/>
    </sheetNames>
    <sheetDataSet>
      <sheetData sheetId="0" refreshError="1"/>
      <sheetData sheetId="1" refreshError="1"/>
      <sheetData sheetId="2">
        <row r="1">
          <cell r="F1" t="str">
            <v>Automatyka i Robotyka_inż._AMU</v>
          </cell>
        </row>
        <row r="2">
          <cell r="F2" t="str">
            <v>Automatyka i Robotyka_inż._ASE</v>
          </cell>
        </row>
        <row r="3">
          <cell r="F3" t="str">
            <v>Elektrotechnika_inż._EEN</v>
          </cell>
        </row>
        <row r="4">
          <cell r="F4" t="str">
            <v>Elektrotechnika_inż._ETP</v>
          </cell>
        </row>
        <row r="5">
          <cell r="F5" t="str">
            <v>Mechatronika_inż._</v>
          </cell>
        </row>
        <row r="6">
          <cell r="F6" t="str">
            <v>Automatyka Przemysłowa_mgr_AMU</v>
          </cell>
        </row>
        <row r="7">
          <cell r="F7" t="str">
            <v>Automatyka Przemysłowa_mgr_ASE</v>
          </cell>
        </row>
        <row r="8">
          <cell r="F8" t="str">
            <v>Elektrotechnika_mgr_EEN</v>
          </cell>
        </row>
        <row r="9">
          <cell r="F9" t="str">
            <v>Elektrotechnika_mgr_ETP</v>
          </cell>
        </row>
        <row r="10">
          <cell r="F10" t="str">
            <v>Elektrotechnika_mgr_CPE</v>
          </cell>
        </row>
        <row r="11">
          <cell r="F11" t="str">
            <v>Elektrotechnika_mgr_RES</v>
          </cell>
        </row>
        <row r="12">
          <cell r="F12" t="str">
            <v>Elektrotechnika_mgr_OZE</v>
          </cell>
        </row>
        <row r="17">
          <cell r="A17" t="str">
            <v>ST</v>
          </cell>
        </row>
        <row r="18">
          <cell r="A18" t="str">
            <v>NZ</v>
          </cell>
        </row>
      </sheetData>
      <sheetData sheetId="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35"/>
  <sheetViews>
    <sheetView tabSelected="1" zoomScale="90" zoomScaleNormal="90" zoomScaleSheetLayoutView="70" workbookViewId="0">
      <pane ySplit="5" topLeftCell="A6" activePane="bottomLeft" state="frozen"/>
      <selection pane="bottomLeft" activeCell="F5" sqref="F5"/>
    </sheetView>
  </sheetViews>
  <sheetFormatPr defaultColWidth="9.140625" defaultRowHeight="21"/>
  <cols>
    <col min="1" max="1" width="6.140625" style="147" bestFit="1" customWidth="1"/>
    <col min="2" max="2" width="21.85546875" style="13" hidden="1" customWidth="1"/>
    <col min="3" max="3" width="9.140625" style="13" hidden="1" customWidth="1"/>
    <col min="4" max="4" width="11.85546875" style="13" hidden="1" customWidth="1"/>
    <col min="5" max="5" width="32.28515625" style="13" customWidth="1"/>
    <col min="6" max="6" width="18.42578125" style="13" bestFit="1" customWidth="1"/>
    <col min="7" max="7" width="10.28515625" style="13" customWidth="1"/>
    <col min="8" max="9" width="31.140625" style="13" customWidth="1"/>
    <col min="10" max="10" width="41" style="13" customWidth="1"/>
    <col min="11" max="11" width="30.5703125" style="13" customWidth="1"/>
    <col min="12" max="12" width="21.7109375" style="13" hidden="1" customWidth="1"/>
    <col min="13" max="13" width="12" style="13" hidden="1" customWidth="1"/>
    <col min="14" max="14" width="16.85546875" style="13" hidden="1" customWidth="1"/>
    <col min="15" max="15" width="36.42578125" style="13" hidden="1" customWidth="1"/>
    <col min="16" max="16" width="14.85546875" style="13" customWidth="1"/>
    <col min="17" max="17" width="7.42578125" style="13" hidden="1" customWidth="1"/>
    <col min="18" max="18" width="30.140625" style="13" bestFit="1" customWidth="1"/>
    <col min="19" max="19" width="16" style="13" hidden="1" customWidth="1"/>
    <col min="20" max="20" width="15" style="13" hidden="1" customWidth="1"/>
    <col min="21" max="21" width="18.140625" style="13" hidden="1" customWidth="1"/>
    <col min="22" max="22" width="35.85546875" style="13" hidden="1" customWidth="1"/>
    <col min="23" max="23" width="11.42578125" style="13" customWidth="1"/>
    <col min="24" max="24" width="8.85546875" style="13" customWidth="1"/>
    <col min="25" max="25" width="15.28515625" style="138" customWidth="1"/>
    <col min="26" max="26" width="9.5703125" style="13" customWidth="1"/>
    <col min="27" max="27" width="14.140625" style="13" hidden="1" customWidth="1"/>
    <col min="28" max="28" width="14.28515625" style="13" hidden="1" customWidth="1"/>
    <col min="29" max="29" width="7" style="13" hidden="1" customWidth="1"/>
    <col min="30" max="30" width="9.42578125" style="13" hidden="1" customWidth="1"/>
    <col min="31" max="31" width="11.5703125" style="13" hidden="1" customWidth="1"/>
    <col min="32" max="32" width="10.42578125" style="13" hidden="1" customWidth="1"/>
    <col min="33" max="33" width="9.7109375" style="13" hidden="1" customWidth="1"/>
    <col min="34" max="34" width="11" style="13" hidden="1" customWidth="1"/>
    <col min="35" max="35" width="13.140625" style="13" hidden="1" customWidth="1"/>
    <col min="36" max="36" width="5.7109375" style="13" hidden="1" customWidth="1"/>
    <col min="37" max="37" width="12.140625" style="13" hidden="1" customWidth="1"/>
    <col min="38" max="38" width="9.140625" style="13" hidden="1" customWidth="1"/>
    <col min="39" max="16384" width="9.140625" style="13"/>
  </cols>
  <sheetData>
    <row r="1" spans="1:62">
      <c r="E1" s="162">
        <v>44377</v>
      </c>
    </row>
    <row r="2" spans="1:62" ht="15" customHeight="1">
      <c r="A2" s="164" t="s">
        <v>233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62" ht="15" customHeight="1">
      <c r="A3" s="165" t="s">
        <v>368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row>
    <row r="5" spans="1:62" s="19" customFormat="1" ht="51">
      <c r="A5" s="145" t="s">
        <v>2031</v>
      </c>
      <c r="B5" s="15" t="s">
        <v>178</v>
      </c>
      <c r="C5" s="15" t="s">
        <v>190</v>
      </c>
      <c r="D5" s="15" t="s">
        <v>262</v>
      </c>
      <c r="E5" s="16" t="s">
        <v>263</v>
      </c>
      <c r="F5" s="16" t="s">
        <v>2171</v>
      </c>
      <c r="G5" s="16" t="s">
        <v>215</v>
      </c>
      <c r="H5" s="16" t="s">
        <v>217</v>
      </c>
      <c r="I5" s="16" t="s">
        <v>218</v>
      </c>
      <c r="J5" s="16" t="s">
        <v>223</v>
      </c>
      <c r="K5" s="16" t="s">
        <v>177</v>
      </c>
      <c r="L5" s="17" t="s">
        <v>3</v>
      </c>
      <c r="M5" s="17" t="s">
        <v>4</v>
      </c>
      <c r="N5" s="17" t="s">
        <v>5</v>
      </c>
      <c r="O5" s="17" t="s">
        <v>227</v>
      </c>
      <c r="P5" s="17" t="s">
        <v>9</v>
      </c>
      <c r="Q5" s="17" t="s">
        <v>219</v>
      </c>
      <c r="R5" s="16" t="s">
        <v>191</v>
      </c>
      <c r="S5" s="17" t="s">
        <v>6</v>
      </c>
      <c r="T5" s="17" t="s">
        <v>7</v>
      </c>
      <c r="U5" s="17" t="s">
        <v>8</v>
      </c>
      <c r="V5" s="17" t="s">
        <v>266</v>
      </c>
      <c r="W5" s="16" t="s">
        <v>220</v>
      </c>
      <c r="X5" s="16" t="s">
        <v>226</v>
      </c>
      <c r="Y5" s="8" t="s">
        <v>224</v>
      </c>
      <c r="Z5" s="8" t="s">
        <v>225</v>
      </c>
      <c r="AA5" s="15" t="s">
        <v>10</v>
      </c>
      <c r="AB5" s="15" t="s">
        <v>11</v>
      </c>
      <c r="AC5" s="15" t="s">
        <v>12</v>
      </c>
      <c r="AD5" s="15" t="s">
        <v>13</v>
      </c>
      <c r="AE5" s="15" t="s">
        <v>14</v>
      </c>
      <c r="AF5" s="15" t="s">
        <v>15</v>
      </c>
      <c r="AG5" s="15" t="s">
        <v>16</v>
      </c>
      <c r="AH5" s="15" t="s">
        <v>17</v>
      </c>
      <c r="AI5" s="15" t="s">
        <v>18</v>
      </c>
      <c r="AJ5" s="15" t="s">
        <v>19</v>
      </c>
      <c r="AK5" s="15" t="s">
        <v>20</v>
      </c>
      <c r="AL5" s="15" t="s">
        <v>21</v>
      </c>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281.45" customHeight="1">
      <c r="A6" s="146">
        <v>1</v>
      </c>
      <c r="B6" s="10" t="str">
        <f>VLOOKUP(E6,studia!$F$1:$I$12,2,FALSE)</f>
        <v>Automatyka i Robotyka</v>
      </c>
      <c r="C6" s="10" t="str">
        <f>VLOOKUP(E6,studia!$F$1:$I$12,3,FALSE)</f>
        <v>inż.</v>
      </c>
      <c r="D6" s="10" t="str">
        <f>VLOOKUP(E6,studia!$F$1:$I$12,4,FALSE)</f>
        <v>AMU</v>
      </c>
      <c r="E6" s="36" t="s">
        <v>787</v>
      </c>
      <c r="F6" s="163" t="s">
        <v>2172</v>
      </c>
      <c r="G6" s="37" t="s">
        <v>230</v>
      </c>
      <c r="H6" s="37" t="s">
        <v>812</v>
      </c>
      <c r="I6" s="37" t="s">
        <v>813</v>
      </c>
      <c r="J6" s="37" t="s">
        <v>814</v>
      </c>
      <c r="K6" s="37" t="s">
        <v>815</v>
      </c>
      <c r="L6" s="9" t="str">
        <f>VLOOKUP(K6,Prowadzacy!$F$2:$J$109,2,FALSE)</f>
        <v>Robert</v>
      </c>
      <c r="M6" s="9">
        <f>VLOOKUP(K6,Prowadzacy!$F$2:$K$109,3,FALSE)</f>
        <v>0</v>
      </c>
      <c r="N6" s="9" t="str">
        <f>VLOOKUP(K6,Prowadzacy!$F$2:$K$109,4,FALSE)</f>
        <v>Czechowski</v>
      </c>
      <c r="O6" s="10" t="str">
        <f>VLOOKUP(K6,Prowadzacy!$F$2:$M$109,8,FALSE)</f>
        <v xml:space="preserve">Robert | Czechowski | Dr inż. |  ( 052345 ) </v>
      </c>
      <c r="P6" s="10" t="str">
        <f>VLOOKUP(K6,Prowadzacy!$F$2:$K$109,5,FALSE)</f>
        <v>K36W05D02</v>
      </c>
      <c r="Q6" s="10" t="str">
        <f>VLOOKUP(K6,Prowadzacy!$F$2:$K$109,6,FALSE)</f>
        <v>ZAS</v>
      </c>
      <c r="R6" s="36" t="s">
        <v>782</v>
      </c>
      <c r="S6" s="10" t="str">
        <f>VLOOKUP(R6,Prowadzacy!$F$2:$K$109,2,FALSE)</f>
        <v>Janusz</v>
      </c>
      <c r="T6" s="10" t="str">
        <f>VLOOKUP(R6,Prowadzacy!$F$2:$K$109,3,FALSE)</f>
        <v>Kazimierz</v>
      </c>
      <c r="U6" s="10" t="str">
        <f>VLOOKUP(R6,Prowadzacy!$F$2:$K$109,4,FALSE)</f>
        <v>Staszewski</v>
      </c>
      <c r="V6" s="22" t="str">
        <f>VLOOKUP(R6,Prowadzacy!$F$2:$M$109,8,FALSE)</f>
        <v xml:space="preserve">Janusz | Staszewski | Dr inż. |  ( 05263 ) </v>
      </c>
      <c r="W6" s="37"/>
      <c r="X6" s="36" t="s">
        <v>222</v>
      </c>
      <c r="Y6" s="37"/>
      <c r="Z6" s="36"/>
      <c r="AA6" s="11"/>
      <c r="AB6" s="12"/>
      <c r="AC6" s="10"/>
      <c r="AD6" s="10"/>
      <c r="AE6" s="10"/>
      <c r="AF6" s="10"/>
      <c r="AG6" s="10"/>
      <c r="AH6" s="10"/>
      <c r="AI6" s="10"/>
      <c r="AJ6" s="10"/>
      <c r="AK6" s="10"/>
      <c r="AL6" s="10"/>
    </row>
    <row r="7" spans="1:62" ht="155.25">
      <c r="A7" s="151">
        <v>2</v>
      </c>
      <c r="B7" s="139" t="str">
        <f>VLOOKUP(E7,studia!$F$1:$I$12,2,FALSE)</f>
        <v>Automatyka i Robotyka</v>
      </c>
      <c r="C7" s="139" t="str">
        <f>VLOOKUP(E7,studia!$F$1:$I$12,3,FALSE)</f>
        <v>inż.</v>
      </c>
      <c r="D7" s="139" t="str">
        <f>VLOOKUP(E7,studia!$F$1:$I$12,4,FALSE)</f>
        <v>AMU</v>
      </c>
      <c r="E7" s="152" t="s">
        <v>787</v>
      </c>
      <c r="F7" s="163" t="s">
        <v>2172</v>
      </c>
      <c r="G7" s="153" t="s">
        <v>230</v>
      </c>
      <c r="H7" s="153" t="s">
        <v>1817</v>
      </c>
      <c r="I7" s="153" t="s">
        <v>1818</v>
      </c>
      <c r="J7" s="153" t="s">
        <v>1819</v>
      </c>
      <c r="K7" s="153" t="s">
        <v>815</v>
      </c>
      <c r="L7" s="140" t="str">
        <f>VLOOKUP(K7,Prowadzacy!$F$2:$J$109,2,FALSE)</f>
        <v>Robert</v>
      </c>
      <c r="M7" s="140">
        <f>VLOOKUP(K7,Prowadzacy!$F$2:$K$109,3,FALSE)</f>
        <v>0</v>
      </c>
      <c r="N7" s="140" t="str">
        <f>VLOOKUP(K7,Prowadzacy!$F$2:$K$109,4,FALSE)</f>
        <v>Czechowski</v>
      </c>
      <c r="O7" s="139" t="str">
        <f>VLOOKUP(K7,Prowadzacy!$F$2:$M$109,8,FALSE)</f>
        <v xml:space="preserve">Robert | Czechowski | Dr inż. |  ( 052345 ) </v>
      </c>
      <c r="P7" s="154" t="str">
        <f>VLOOKUP(K7,Prowadzacy!$F$2:$K$109,5,FALSE)</f>
        <v>K36W05D02</v>
      </c>
      <c r="Q7" s="139" t="str">
        <f>VLOOKUP(K7,Prowadzacy!$F$2:$K$109,6,FALSE)</f>
        <v>ZAS</v>
      </c>
      <c r="R7" s="152" t="s">
        <v>782</v>
      </c>
      <c r="S7" s="139"/>
      <c r="T7" s="139"/>
      <c r="U7" s="139"/>
      <c r="V7" s="139"/>
      <c r="W7" s="153"/>
      <c r="X7" s="152" t="s">
        <v>222</v>
      </c>
      <c r="Y7" s="153"/>
      <c r="Z7" s="152"/>
      <c r="AA7" s="12"/>
      <c r="AB7" s="12"/>
      <c r="AC7" s="10"/>
      <c r="AD7" s="10"/>
      <c r="AE7" s="10"/>
      <c r="AF7" s="10"/>
      <c r="AG7" s="10"/>
      <c r="AH7" s="10"/>
      <c r="AI7" s="10"/>
      <c r="AJ7" s="10"/>
      <c r="AK7" s="10"/>
      <c r="AL7" s="10"/>
    </row>
    <row r="8" spans="1:62" ht="78.75">
      <c r="A8" s="146">
        <v>3</v>
      </c>
      <c r="B8" s="22" t="str">
        <f>VLOOKUP(E8,studia!$F$1:$I$12,2,FALSE)</f>
        <v>Automatyka i Robotyka</v>
      </c>
      <c r="C8" s="22" t="str">
        <f>VLOOKUP(E8,studia!$F$1:$I$12,3,FALSE)</f>
        <v>inż.</v>
      </c>
      <c r="D8" s="22" t="str">
        <f>VLOOKUP(E8,studia!$F$1:$I$12,4,FALSE)</f>
        <v>AMU</v>
      </c>
      <c r="E8" s="36" t="s">
        <v>787</v>
      </c>
      <c r="F8" s="163" t="s">
        <v>2172</v>
      </c>
      <c r="G8" s="37" t="s">
        <v>230</v>
      </c>
      <c r="H8" s="37" t="s">
        <v>788</v>
      </c>
      <c r="I8" s="37" t="s">
        <v>789</v>
      </c>
      <c r="J8" s="37" t="s">
        <v>790</v>
      </c>
      <c r="K8" s="37" t="s">
        <v>782</v>
      </c>
      <c r="L8" s="21" t="str">
        <f>VLOOKUP(K8,Prowadzacy!$F$2:$J$109,2,FALSE)</f>
        <v>Janusz</v>
      </c>
      <c r="M8" s="21" t="str">
        <f>VLOOKUP(K8,Prowadzacy!$F$2:$K$109,3,FALSE)</f>
        <v>Kazimierz</v>
      </c>
      <c r="N8" s="21" t="str">
        <f>VLOOKUP(K8,Prowadzacy!$F$2:$K$109,4,FALSE)</f>
        <v>Staszewski</v>
      </c>
      <c r="O8" s="22" t="str">
        <f>VLOOKUP(K8,Prowadzacy!$F$2:$M$109,8,FALSE)</f>
        <v xml:space="preserve">Janusz | Staszewski | Dr inż. |  ( 05263 ) </v>
      </c>
      <c r="P8" s="22" t="str">
        <f>VLOOKUP(K8,Prowadzacy!$F$2:$K$109,5,FALSE)</f>
        <v>K36W05D02</v>
      </c>
      <c r="Q8" s="22" t="str">
        <f>VLOOKUP(K8,Prowadzacy!$F$2:$K$109,6,FALSE)</f>
        <v>ZAS</v>
      </c>
      <c r="R8" s="36" t="s">
        <v>992</v>
      </c>
      <c r="S8" s="22" t="str">
        <f>VLOOKUP(R8,Prowadzacy!$F$2:$K$109,2,FALSE)</f>
        <v>Piotr</v>
      </c>
      <c r="T8" s="22" t="str">
        <f>VLOOKUP(R8,Prowadzacy!$F$2:$K$109,3,FALSE)</f>
        <v>Eugeniusz</v>
      </c>
      <c r="U8" s="22" t="str">
        <f>VLOOKUP(R8,Prowadzacy!$F$2:$K$109,4,FALSE)</f>
        <v>Pierz</v>
      </c>
      <c r="V8" s="22" t="str">
        <f>VLOOKUP(R8,Prowadzacy!$F$2:$M$109,8,FALSE)</f>
        <v xml:space="preserve">Piotr | Pierz | Dr inż. |  ( 05232 ) </v>
      </c>
      <c r="W8" s="37"/>
      <c r="X8" s="36" t="s">
        <v>222</v>
      </c>
      <c r="Y8" s="37"/>
      <c r="Z8" s="36"/>
      <c r="AA8" s="12"/>
      <c r="AB8" s="12"/>
      <c r="AC8" s="10"/>
      <c r="AD8" s="10"/>
      <c r="AE8" s="10"/>
      <c r="AF8" s="10"/>
      <c r="AG8" s="10"/>
      <c r="AH8" s="10"/>
      <c r="AI8" s="10"/>
      <c r="AJ8" s="10"/>
      <c r="AK8" s="10"/>
      <c r="AL8" s="10"/>
    </row>
    <row r="9" spans="1:62" ht="66">
      <c r="A9" s="151">
        <v>4</v>
      </c>
      <c r="B9" s="22" t="str">
        <f>VLOOKUP(E9,studia!$F$1:$I$12,2,FALSE)</f>
        <v>Automatyka i Robotyka</v>
      </c>
      <c r="C9" s="22" t="str">
        <f>VLOOKUP(E9,studia!$F$1:$I$12,3,FALSE)</f>
        <v>inż.</v>
      </c>
      <c r="D9" s="22" t="str">
        <f>VLOOKUP(E9,studia!$F$1:$I$12,4,FALSE)</f>
        <v>AMU</v>
      </c>
      <c r="E9" s="36" t="s">
        <v>787</v>
      </c>
      <c r="F9" s="163" t="s">
        <v>2172</v>
      </c>
      <c r="G9" s="37" t="s">
        <v>230</v>
      </c>
      <c r="H9" s="37" t="s">
        <v>793</v>
      </c>
      <c r="I9" s="37" t="s">
        <v>794</v>
      </c>
      <c r="J9" s="37" t="s">
        <v>795</v>
      </c>
      <c r="K9" s="37" t="s">
        <v>782</v>
      </c>
      <c r="L9" s="21" t="str">
        <f>VLOOKUP(K9,Prowadzacy!$F$2:$J$109,2,FALSE)</f>
        <v>Janusz</v>
      </c>
      <c r="M9" s="21" t="str">
        <f>VLOOKUP(K9,Prowadzacy!$F$2:$K$109,3,FALSE)</f>
        <v>Kazimierz</v>
      </c>
      <c r="N9" s="21" t="str">
        <f>VLOOKUP(K9,Prowadzacy!$F$2:$K$109,4,FALSE)</f>
        <v>Staszewski</v>
      </c>
      <c r="O9" s="22" t="str">
        <f>VLOOKUP(K9,Prowadzacy!$F$2:$M$109,8,FALSE)</f>
        <v xml:space="preserve">Janusz | Staszewski | Dr inż. |  ( 05263 ) </v>
      </c>
      <c r="P9" s="22" t="str">
        <f>VLOOKUP(K9,Prowadzacy!$F$2:$K$109,5,FALSE)</f>
        <v>K36W05D02</v>
      </c>
      <c r="Q9" s="22" t="str">
        <f>VLOOKUP(K9,Prowadzacy!$F$2:$K$109,6,FALSE)</f>
        <v>ZAS</v>
      </c>
      <c r="R9" s="36" t="s">
        <v>992</v>
      </c>
      <c r="S9" s="22" t="str">
        <f>VLOOKUP(R9,Prowadzacy!$F$2:$K$109,2,FALSE)</f>
        <v>Piotr</v>
      </c>
      <c r="T9" s="22" t="str">
        <f>VLOOKUP(R9,Prowadzacy!$F$2:$K$109,3,FALSE)</f>
        <v>Eugeniusz</v>
      </c>
      <c r="U9" s="22" t="str">
        <f>VLOOKUP(R9,Prowadzacy!$F$2:$K$109,4,FALSE)</f>
        <v>Pierz</v>
      </c>
      <c r="V9" s="22" t="str">
        <f>VLOOKUP(R9,Prowadzacy!$F$2:$M$109,8,FALSE)</f>
        <v xml:space="preserve">Piotr | Pierz | Dr inż. |  ( 05232 ) </v>
      </c>
      <c r="W9" s="37"/>
      <c r="X9" s="36" t="s">
        <v>222</v>
      </c>
      <c r="Y9" s="37"/>
      <c r="Z9" s="36"/>
      <c r="AA9" s="12"/>
      <c r="AB9" s="12"/>
      <c r="AC9" s="10"/>
      <c r="AD9" s="10"/>
      <c r="AE9" s="10"/>
      <c r="AF9" s="10"/>
      <c r="AG9" s="10"/>
      <c r="AH9" s="10"/>
      <c r="AI9" s="10"/>
      <c r="AJ9" s="10"/>
      <c r="AK9" s="10"/>
      <c r="AL9" s="10"/>
    </row>
    <row r="10" spans="1:62" ht="110.45" customHeight="1">
      <c r="A10" s="146">
        <v>5</v>
      </c>
      <c r="B10" s="22" t="str">
        <f>VLOOKUP(E10,studia!$F$1:$I$12,2,FALSE)</f>
        <v>Automatyka i Robotyka</v>
      </c>
      <c r="C10" s="22" t="str">
        <f>VLOOKUP(E10,studia!$F$1:$I$12,3,FALSE)</f>
        <v>inż.</v>
      </c>
      <c r="D10" s="22" t="str">
        <f>VLOOKUP(E10,studia!$F$1:$I$12,4,FALSE)</f>
        <v>AMU</v>
      </c>
      <c r="E10" s="36" t="s">
        <v>787</v>
      </c>
      <c r="F10" s="36"/>
      <c r="G10" s="37"/>
      <c r="H10" s="37" t="s">
        <v>906</v>
      </c>
      <c r="I10" s="37" t="s">
        <v>907</v>
      </c>
      <c r="J10" s="37" t="s">
        <v>908</v>
      </c>
      <c r="K10" s="37" t="s">
        <v>897</v>
      </c>
      <c r="L10" s="21" t="str">
        <f>VLOOKUP(K10,Prowadzacy!$F$2:$J$109,2,FALSE)</f>
        <v>Grzegorz</v>
      </c>
      <c r="M10" s="21" t="str">
        <f>VLOOKUP(K10,Prowadzacy!$F$2:$K$109,3,FALSE)</f>
        <v>Eugeniusz</v>
      </c>
      <c r="N10" s="21" t="str">
        <f>VLOOKUP(K10,Prowadzacy!$F$2:$K$109,4,FALSE)</f>
        <v>Wiśniewski</v>
      </c>
      <c r="O10" s="22" t="str">
        <f>VLOOKUP(K10,Prowadzacy!$F$2:$M$109,8,FALSE)</f>
        <v xml:space="preserve">Grzegorz | Wiśniewski | Dr inż. |  ( 05214 ) </v>
      </c>
      <c r="P10" s="22" t="str">
        <f>VLOOKUP(K10,Prowadzacy!$F$2:$K$109,5,FALSE)</f>
        <v>K36W05D02</v>
      </c>
      <c r="Q10" s="22" t="str">
        <f>VLOOKUP(K10,Prowadzacy!$F$2:$K$109,6,FALSE)</f>
        <v>ZAS</v>
      </c>
      <c r="R10" s="36" t="s">
        <v>760</v>
      </c>
      <c r="S10" s="22" t="str">
        <f>VLOOKUP(R10,Prowadzacy!$F$2:$K$109,2,FALSE)</f>
        <v>Małgorzata</v>
      </c>
      <c r="T10" s="22" t="str">
        <f>VLOOKUP(R10,Prowadzacy!$F$2:$K$109,3,FALSE)</f>
        <v>Anna</v>
      </c>
      <c r="U10" s="22" t="str">
        <f>VLOOKUP(R10,Prowadzacy!$F$2:$K$109,4,FALSE)</f>
        <v>Bielówka</v>
      </c>
      <c r="V10" s="22" t="str">
        <f>VLOOKUP(R10,Prowadzacy!$F$2:$M$109,8,FALSE)</f>
        <v xml:space="preserve">Małgorzata | Bielówka | Dr inż. |  ( 05286 ) </v>
      </c>
      <c r="W10" s="37"/>
      <c r="X10" s="36" t="s">
        <v>222</v>
      </c>
      <c r="Y10" s="37"/>
      <c r="Z10" s="36"/>
      <c r="AA10" s="12"/>
      <c r="AB10" s="12"/>
      <c r="AC10" s="10"/>
      <c r="AD10" s="10"/>
      <c r="AE10" s="10"/>
      <c r="AF10" s="10"/>
      <c r="AG10" s="10"/>
      <c r="AH10" s="10"/>
      <c r="AI10" s="10"/>
      <c r="AJ10" s="10"/>
      <c r="AK10" s="10"/>
      <c r="AL10" s="10"/>
    </row>
    <row r="11" spans="1:62" ht="104.25">
      <c r="A11" s="151">
        <v>6</v>
      </c>
      <c r="B11" s="22" t="str">
        <f>VLOOKUP(E11,studia!$F$1:$I$12,2,FALSE)</f>
        <v>Automatyka i Robotyka</v>
      </c>
      <c r="C11" s="22" t="str">
        <f>VLOOKUP(E11,studia!$F$1:$I$12,3,FALSE)</f>
        <v>inż.</v>
      </c>
      <c r="D11" s="22" t="str">
        <f>VLOOKUP(E11,studia!$F$1:$I$12,4,FALSE)</f>
        <v>AMU</v>
      </c>
      <c r="E11" s="36" t="s">
        <v>787</v>
      </c>
      <c r="F11" s="163" t="s">
        <v>2172</v>
      </c>
      <c r="G11" s="37" t="s">
        <v>230</v>
      </c>
      <c r="H11" s="37" t="s">
        <v>909</v>
      </c>
      <c r="I11" s="37" t="s">
        <v>910</v>
      </c>
      <c r="J11" s="37" t="s">
        <v>911</v>
      </c>
      <c r="K11" s="37" t="s">
        <v>897</v>
      </c>
      <c r="L11" s="21" t="str">
        <f>VLOOKUP(K11,Prowadzacy!$F$2:$J$109,2,FALSE)</f>
        <v>Grzegorz</v>
      </c>
      <c r="M11" s="21" t="str">
        <f>VLOOKUP(K11,Prowadzacy!$F$2:$K$109,3,FALSE)</f>
        <v>Eugeniusz</v>
      </c>
      <c r="N11" s="21" t="str">
        <f>VLOOKUP(K11,Prowadzacy!$F$2:$K$109,4,FALSE)</f>
        <v>Wiśniewski</v>
      </c>
      <c r="O11" s="22" t="str">
        <f>VLOOKUP(K11,Prowadzacy!$F$2:$M$109,8,FALSE)</f>
        <v xml:space="preserve">Grzegorz | Wiśniewski | Dr inż. |  ( 05214 ) </v>
      </c>
      <c r="P11" s="22" t="str">
        <f>VLOOKUP(K11,Prowadzacy!$F$2:$K$109,5,FALSE)</f>
        <v>K36W05D02</v>
      </c>
      <c r="Q11" s="22" t="str">
        <f>VLOOKUP(K11,Prowadzacy!$F$2:$K$109,6,FALSE)</f>
        <v>ZAS</v>
      </c>
      <c r="R11" s="36" t="s">
        <v>960</v>
      </c>
      <c r="S11" s="22" t="str">
        <f>VLOOKUP(R11,Prowadzacy!$F$2:$K$109,2,FALSE)</f>
        <v>Marek</v>
      </c>
      <c r="T11" s="22">
        <f>VLOOKUP(R11,Prowadzacy!$F$2:$K$109,3,FALSE)</f>
        <v>0</v>
      </c>
      <c r="U11" s="22" t="str">
        <f>VLOOKUP(R11,Prowadzacy!$F$2:$K$109,4,FALSE)</f>
        <v>Wąsowski</v>
      </c>
      <c r="V11" s="22" t="str">
        <f>VLOOKUP(R11,Prowadzacy!$F$2:$M$109,8,FALSE)</f>
        <v xml:space="preserve">Marek | Wąsowski | Dr inż. |  ( 05415 ) </v>
      </c>
      <c r="W11" s="37"/>
      <c r="X11" s="36" t="s">
        <v>222</v>
      </c>
      <c r="Y11" s="37"/>
      <c r="Z11" s="36"/>
      <c r="AA11" s="12"/>
      <c r="AB11" s="12"/>
      <c r="AC11" s="10"/>
      <c r="AD11" s="10"/>
      <c r="AE11" s="10"/>
      <c r="AF11" s="10"/>
      <c r="AG11" s="10"/>
      <c r="AH11" s="10"/>
      <c r="AI11" s="10"/>
      <c r="AJ11" s="10"/>
      <c r="AK11" s="10"/>
      <c r="AL11" s="10"/>
    </row>
    <row r="12" spans="1:62" ht="129.75">
      <c r="A12" s="146">
        <v>7</v>
      </c>
      <c r="B12" s="22" t="str">
        <f>VLOOKUP(E12,studia!$F$1:$I$12,2,FALSE)</f>
        <v>Automatyka i Robotyka</v>
      </c>
      <c r="C12" s="22" t="str">
        <f>VLOOKUP(E12,studia!$F$1:$I$12,3,FALSE)</f>
        <v>inż.</v>
      </c>
      <c r="D12" s="22" t="str">
        <f>VLOOKUP(E12,studia!$F$1:$I$12,4,FALSE)</f>
        <v>AMU</v>
      </c>
      <c r="E12" s="36" t="s">
        <v>787</v>
      </c>
      <c r="F12" s="163" t="s">
        <v>2172</v>
      </c>
      <c r="G12" s="37" t="s">
        <v>230</v>
      </c>
      <c r="H12" s="37" t="s">
        <v>1061</v>
      </c>
      <c r="I12" s="37" t="s">
        <v>1062</v>
      </c>
      <c r="J12" s="37" t="s">
        <v>1063</v>
      </c>
      <c r="K12" s="37" t="s">
        <v>1046</v>
      </c>
      <c r="L12" s="21" t="str">
        <f>VLOOKUP(K12,Prowadzacy!$F$2:$J$109,2,FALSE)</f>
        <v>Marek</v>
      </c>
      <c r="M12" s="21" t="str">
        <f>VLOOKUP(K12,Prowadzacy!$F$2:$K$109,3,FALSE)</f>
        <v>Paweł</v>
      </c>
      <c r="N12" s="21" t="str">
        <f>VLOOKUP(K12,Prowadzacy!$F$2:$K$109,4,FALSE)</f>
        <v>Ciurys</v>
      </c>
      <c r="O12" s="22" t="str">
        <f>VLOOKUP(K12,Prowadzacy!$F$2:$M$109,8,FALSE)</f>
        <v xml:space="preserve">Marek | Ciurys | Dr hab. inż. |  ( 05369 ) </v>
      </c>
      <c r="P12" s="22" t="str">
        <f>VLOOKUP(K12,Prowadzacy!$F$2:$K$109,5,FALSE)</f>
        <v>K37W05D02</v>
      </c>
      <c r="Q12" s="22" t="str">
        <f>VLOOKUP(K12,Prowadzacy!$F$2:$K$109,6,FALSE)</f>
        <v>ZMPE</v>
      </c>
      <c r="R12" s="36" t="s">
        <v>1030</v>
      </c>
      <c r="S12" s="22" t="str">
        <f>VLOOKUP(R12,Prowadzacy!$F$2:$K$109,2,FALSE)</f>
        <v>Maciej</v>
      </c>
      <c r="T12" s="22">
        <f>VLOOKUP(R12,Prowadzacy!$F$2:$K$109,3,FALSE)</f>
        <v>0</v>
      </c>
      <c r="U12" s="22" t="str">
        <f>VLOOKUP(R12,Prowadzacy!$F$2:$K$109,4,FALSE)</f>
        <v>Antal</v>
      </c>
      <c r="V12" s="22" t="str">
        <f>VLOOKUP(R12,Prowadzacy!$F$2:$M$109,8,FALSE)</f>
        <v xml:space="preserve">Maciej | Antal | Dr inż. |  ( 05357 ) </v>
      </c>
      <c r="W12" s="37"/>
      <c r="X12" s="36" t="s">
        <v>222</v>
      </c>
      <c r="Y12" s="37"/>
      <c r="Z12" s="36"/>
      <c r="AA12" s="12"/>
      <c r="AB12" s="12"/>
      <c r="AC12" s="10"/>
      <c r="AD12" s="10"/>
      <c r="AE12" s="10"/>
      <c r="AF12" s="10"/>
      <c r="AG12" s="10"/>
      <c r="AH12" s="10"/>
      <c r="AI12" s="10"/>
      <c r="AJ12" s="10"/>
      <c r="AK12" s="10"/>
      <c r="AL12" s="10"/>
    </row>
    <row r="13" spans="1:62" ht="117">
      <c r="A13" s="151">
        <v>8</v>
      </c>
      <c r="B13" s="22" t="str">
        <f>VLOOKUP(E13,studia!$F$1:$I$12,2,FALSE)</f>
        <v>Automatyka i Robotyka</v>
      </c>
      <c r="C13" s="22" t="str">
        <f>VLOOKUP(E13,studia!$F$1:$I$12,3,FALSE)</f>
        <v>inż.</v>
      </c>
      <c r="D13" s="22" t="str">
        <f>VLOOKUP(E13,studia!$F$1:$I$12,4,FALSE)</f>
        <v>AMU</v>
      </c>
      <c r="E13" s="36" t="s">
        <v>787</v>
      </c>
      <c r="F13" s="163" t="s">
        <v>2172</v>
      </c>
      <c r="G13" s="37" t="s">
        <v>230</v>
      </c>
      <c r="H13" s="37" t="s">
        <v>1088</v>
      </c>
      <c r="I13" s="37" t="s">
        <v>1089</v>
      </c>
      <c r="J13" s="37" t="s">
        <v>1090</v>
      </c>
      <c r="K13" s="37" t="s">
        <v>1091</v>
      </c>
      <c r="L13" s="21" t="str">
        <f>VLOOKUP(K13,Prowadzacy!$F$2:$J$109,2,FALSE)</f>
        <v>Piotr</v>
      </c>
      <c r="M13" s="21" t="str">
        <f>VLOOKUP(K13,Prowadzacy!$F$2:$K$109,3,FALSE)</f>
        <v>Stanisław</v>
      </c>
      <c r="N13" s="21" t="str">
        <f>VLOOKUP(K13,Prowadzacy!$F$2:$K$109,4,FALSE)</f>
        <v>Derugo</v>
      </c>
      <c r="O13" s="22" t="str">
        <f>VLOOKUP(K13,Prowadzacy!$F$2:$M$109,8,FALSE)</f>
        <v xml:space="preserve">Piotr | Derugo | Dr inż. |  ( 05390 ) </v>
      </c>
      <c r="P13" s="22" t="str">
        <f>VLOOKUP(K13,Prowadzacy!$F$2:$K$109,5,FALSE)</f>
        <v>K37W05D02</v>
      </c>
      <c r="Q13" s="22" t="str">
        <f>VLOOKUP(K13,Prowadzacy!$F$2:$K$109,6,FALSE)</f>
        <v>ZNEMAP</v>
      </c>
      <c r="R13" s="36" t="s">
        <v>1464</v>
      </c>
      <c r="S13" s="22" t="str">
        <f>VLOOKUP(R13,Prowadzacy!$F$2:$K$109,2,FALSE)</f>
        <v>Krzysztof</v>
      </c>
      <c r="T13" s="22" t="str">
        <f>VLOOKUP(R13,Prowadzacy!$F$2:$K$109,3,FALSE)</f>
        <v>Paweł</v>
      </c>
      <c r="U13" s="22" t="str">
        <f>VLOOKUP(R13,Prowadzacy!$F$2:$K$109,4,FALSE)</f>
        <v>Dyrcz</v>
      </c>
      <c r="V13" s="22" t="str">
        <f>VLOOKUP(R13,Prowadzacy!$F$2:$M$109,8,FALSE)</f>
        <v xml:space="preserve">Krzysztof | Dyrcz | Dr inż. |  ( 05307 ) </v>
      </c>
      <c r="W13" s="37"/>
      <c r="X13" s="36" t="s">
        <v>222</v>
      </c>
      <c r="Y13" s="37"/>
      <c r="Z13" s="36"/>
      <c r="AA13" s="12"/>
      <c r="AB13" s="12"/>
      <c r="AC13" s="10"/>
      <c r="AD13" s="10"/>
      <c r="AE13" s="10"/>
      <c r="AF13" s="10"/>
      <c r="AG13" s="10"/>
      <c r="AH13" s="10"/>
      <c r="AI13" s="10"/>
      <c r="AJ13" s="10"/>
      <c r="AK13" s="10"/>
      <c r="AL13" s="10"/>
    </row>
    <row r="14" spans="1:62" ht="117">
      <c r="A14" s="146">
        <v>9</v>
      </c>
      <c r="B14" s="22" t="str">
        <f>VLOOKUP(E14,studia!$F$1:$I$12,2,FALSE)</f>
        <v>Automatyka i Robotyka</v>
      </c>
      <c r="C14" s="22" t="str">
        <f>VLOOKUP(E14,studia!$F$1:$I$12,3,FALSE)</f>
        <v>inż.</v>
      </c>
      <c r="D14" s="22" t="str">
        <f>VLOOKUP(E14,studia!$F$1:$I$12,4,FALSE)</f>
        <v>AMU</v>
      </c>
      <c r="E14" s="36" t="s">
        <v>787</v>
      </c>
      <c r="F14" s="163" t="s">
        <v>2172</v>
      </c>
      <c r="G14" s="37" t="s">
        <v>230</v>
      </c>
      <c r="H14" s="37" t="s">
        <v>1092</v>
      </c>
      <c r="I14" s="37" t="s">
        <v>1093</v>
      </c>
      <c r="J14" s="37" t="s">
        <v>1094</v>
      </c>
      <c r="K14" s="37" t="s">
        <v>1091</v>
      </c>
      <c r="L14" s="21" t="str">
        <f>VLOOKUP(K14,Prowadzacy!$F$2:$J$109,2,FALSE)</f>
        <v>Piotr</v>
      </c>
      <c r="M14" s="21" t="str">
        <f>VLOOKUP(K14,Prowadzacy!$F$2:$K$109,3,FALSE)</f>
        <v>Stanisław</v>
      </c>
      <c r="N14" s="21" t="str">
        <f>VLOOKUP(K14,Prowadzacy!$F$2:$K$109,4,FALSE)</f>
        <v>Derugo</v>
      </c>
      <c r="O14" s="22" t="str">
        <f>VLOOKUP(K14,Prowadzacy!$F$2:$M$109,8,FALSE)</f>
        <v xml:space="preserve">Piotr | Derugo | Dr inż. |  ( 05390 ) </v>
      </c>
      <c r="P14" s="22" t="str">
        <f>VLOOKUP(K14,Prowadzacy!$F$2:$K$109,5,FALSE)</f>
        <v>K37W05D02</v>
      </c>
      <c r="Q14" s="22" t="str">
        <f>VLOOKUP(K14,Prowadzacy!$F$2:$K$109,6,FALSE)</f>
        <v>ZNEMAP</v>
      </c>
      <c r="R14" s="36" t="s">
        <v>1420</v>
      </c>
      <c r="S14" s="22" t="str">
        <f>VLOOKUP(R14,Prowadzacy!$F$2:$K$109,2,FALSE)</f>
        <v>Karol</v>
      </c>
      <c r="T14" s="22">
        <f>VLOOKUP(R14,Prowadzacy!$F$2:$K$109,3,FALSE)</f>
        <v>0</v>
      </c>
      <c r="U14" s="22" t="str">
        <f>VLOOKUP(R14,Prowadzacy!$F$2:$K$109,4,FALSE)</f>
        <v>Wróbel</v>
      </c>
      <c r="V14" s="22" t="str">
        <f>VLOOKUP(R14,Prowadzacy!$F$2:$M$109,8,FALSE)</f>
        <v xml:space="preserve">Karol | Wróbel | Dr inż. |  ( 053112 ) </v>
      </c>
      <c r="W14" s="37"/>
      <c r="X14" s="36" t="s">
        <v>222</v>
      </c>
      <c r="Y14" s="37"/>
      <c r="Z14" s="36"/>
      <c r="AA14" s="12"/>
      <c r="AB14" s="12"/>
      <c r="AC14" s="10"/>
      <c r="AD14" s="10"/>
      <c r="AE14" s="10"/>
      <c r="AF14" s="10"/>
      <c r="AG14" s="10"/>
      <c r="AH14" s="10"/>
      <c r="AI14" s="10"/>
      <c r="AJ14" s="10"/>
      <c r="AK14" s="10"/>
      <c r="AL14" s="10"/>
    </row>
    <row r="15" spans="1:62" ht="129.75">
      <c r="A15" s="151">
        <v>10</v>
      </c>
      <c r="B15" s="22" t="str">
        <f>VLOOKUP(E15,studia!$F$1:$I$12,2,FALSE)</f>
        <v>Automatyka i Robotyka</v>
      </c>
      <c r="C15" s="22" t="str">
        <f>VLOOKUP(E15,studia!$F$1:$I$12,3,FALSE)</f>
        <v>inż.</v>
      </c>
      <c r="D15" s="22" t="str">
        <f>VLOOKUP(E15,studia!$F$1:$I$12,4,FALSE)</f>
        <v>AMU</v>
      </c>
      <c r="E15" s="36" t="s">
        <v>787</v>
      </c>
      <c r="F15" s="163" t="s">
        <v>2172</v>
      </c>
      <c r="G15" s="37" t="s">
        <v>230</v>
      </c>
      <c r="H15" s="37" t="s">
        <v>1095</v>
      </c>
      <c r="I15" s="37" t="s">
        <v>1096</v>
      </c>
      <c r="J15" s="37" t="s">
        <v>1925</v>
      </c>
      <c r="K15" s="37" t="s">
        <v>1091</v>
      </c>
      <c r="L15" s="21" t="str">
        <f>VLOOKUP(K15,Prowadzacy!$F$2:$J$109,2,FALSE)</f>
        <v>Piotr</v>
      </c>
      <c r="M15" s="21" t="str">
        <f>VLOOKUP(K15,Prowadzacy!$F$2:$K$109,3,FALSE)</f>
        <v>Stanisław</v>
      </c>
      <c r="N15" s="21" t="str">
        <f>VLOOKUP(K15,Prowadzacy!$F$2:$K$109,4,FALSE)</f>
        <v>Derugo</v>
      </c>
      <c r="O15" s="22" t="str">
        <f>VLOOKUP(K15,Prowadzacy!$F$2:$M$109,8,FALSE)</f>
        <v xml:space="preserve">Piotr | Derugo | Dr inż. |  ( 05390 ) </v>
      </c>
      <c r="P15" s="22" t="str">
        <f>VLOOKUP(K15,Prowadzacy!$F$2:$K$109,5,FALSE)</f>
        <v>K37W05D02</v>
      </c>
      <c r="Q15" s="22" t="str">
        <f>VLOOKUP(K15,Prowadzacy!$F$2:$K$109,6,FALSE)</f>
        <v>ZNEMAP</v>
      </c>
      <c r="R15" s="36" t="s">
        <v>1261</v>
      </c>
      <c r="S15" s="22" t="str">
        <f>VLOOKUP(R15,Prowadzacy!$F$2:$K$109,2,FALSE)</f>
        <v>Grzegorz</v>
      </c>
      <c r="T15" s="22" t="str">
        <f>VLOOKUP(R15,Prowadzacy!$F$2:$K$109,3,FALSE)</f>
        <v>Michał</v>
      </c>
      <c r="U15" s="22" t="str">
        <f>VLOOKUP(R15,Prowadzacy!$F$2:$K$109,4,FALSE)</f>
        <v>Kosobudzki</v>
      </c>
      <c r="V15" s="22" t="str">
        <f>VLOOKUP(R15,Prowadzacy!$F$2:$M$109,8,FALSE)</f>
        <v xml:space="preserve">Grzegorz | Kosobudzki | Dr inż. |  ( 05320 ) </v>
      </c>
      <c r="W15" s="37"/>
      <c r="X15" s="36" t="s">
        <v>222</v>
      </c>
      <c r="Y15" s="37"/>
      <c r="Z15" s="36"/>
      <c r="AA15" s="12"/>
      <c r="AB15" s="12"/>
      <c r="AC15" s="10"/>
      <c r="AD15" s="10"/>
      <c r="AE15" s="10"/>
      <c r="AF15" s="10"/>
      <c r="AG15" s="10"/>
      <c r="AH15" s="10"/>
      <c r="AI15" s="10"/>
      <c r="AJ15" s="10"/>
      <c r="AK15" s="10"/>
      <c r="AL15" s="10"/>
    </row>
    <row r="16" spans="1:62" ht="142.5">
      <c r="A16" s="146">
        <v>11</v>
      </c>
      <c r="B16" s="22" t="str">
        <f>VLOOKUP(E16,studia!$F$1:$I$12,2,FALSE)</f>
        <v>Automatyka i Robotyka</v>
      </c>
      <c r="C16" s="22" t="str">
        <f>VLOOKUP(E16,studia!$F$1:$I$12,3,FALSE)</f>
        <v>inż.</v>
      </c>
      <c r="D16" s="22" t="str">
        <f>VLOOKUP(E16,studia!$F$1:$I$12,4,FALSE)</f>
        <v>AMU</v>
      </c>
      <c r="E16" s="36" t="s">
        <v>787</v>
      </c>
      <c r="F16" s="163" t="s">
        <v>2172</v>
      </c>
      <c r="G16" s="37" t="s">
        <v>230</v>
      </c>
      <c r="H16" s="37" t="s">
        <v>1097</v>
      </c>
      <c r="I16" s="37" t="s">
        <v>1098</v>
      </c>
      <c r="J16" s="37" t="s">
        <v>1099</v>
      </c>
      <c r="K16" s="37" t="s">
        <v>1091</v>
      </c>
      <c r="L16" s="21" t="str">
        <f>VLOOKUP(K16,Prowadzacy!$F$2:$J$109,2,FALSE)</f>
        <v>Piotr</v>
      </c>
      <c r="M16" s="21" t="str">
        <f>VLOOKUP(K16,Prowadzacy!$F$2:$K$109,3,FALSE)</f>
        <v>Stanisław</v>
      </c>
      <c r="N16" s="21" t="str">
        <f>VLOOKUP(K16,Prowadzacy!$F$2:$K$109,4,FALSE)</f>
        <v>Derugo</v>
      </c>
      <c r="O16" s="22" t="str">
        <f>VLOOKUP(K16,Prowadzacy!$F$2:$M$109,8,FALSE)</f>
        <v xml:space="preserve">Piotr | Derugo | Dr inż. |  ( 05390 ) </v>
      </c>
      <c r="P16" s="22" t="str">
        <f>VLOOKUP(K16,Prowadzacy!$F$2:$K$109,5,FALSE)</f>
        <v>K37W05D02</v>
      </c>
      <c r="Q16" s="22" t="str">
        <f>VLOOKUP(K16,Prowadzacy!$F$2:$K$109,6,FALSE)</f>
        <v>ZNEMAP</v>
      </c>
      <c r="R16" s="36" t="s">
        <v>1420</v>
      </c>
      <c r="S16" s="22" t="str">
        <f>VLOOKUP(R16,Prowadzacy!$F$2:$K$109,2,FALSE)</f>
        <v>Karol</v>
      </c>
      <c r="T16" s="22">
        <f>VLOOKUP(R16,Prowadzacy!$F$2:$K$109,3,FALSE)</f>
        <v>0</v>
      </c>
      <c r="U16" s="22" t="str">
        <f>VLOOKUP(R16,Prowadzacy!$F$2:$K$109,4,FALSE)</f>
        <v>Wróbel</v>
      </c>
      <c r="V16" s="22" t="str">
        <f>VLOOKUP(R16,Prowadzacy!$F$2:$M$109,8,FALSE)</f>
        <v xml:space="preserve">Karol | Wróbel | Dr inż. |  ( 053112 ) </v>
      </c>
      <c r="W16" s="37"/>
      <c r="X16" s="36" t="s">
        <v>222</v>
      </c>
      <c r="Y16" s="37"/>
      <c r="Z16" s="36"/>
      <c r="AA16" s="12"/>
      <c r="AB16" s="12"/>
      <c r="AC16" s="10"/>
      <c r="AD16" s="10"/>
      <c r="AE16" s="10"/>
      <c r="AF16" s="10"/>
      <c r="AG16" s="10"/>
      <c r="AH16" s="10"/>
      <c r="AI16" s="10"/>
      <c r="AJ16" s="10"/>
      <c r="AK16" s="10"/>
      <c r="AL16" s="10"/>
    </row>
    <row r="17" spans="1:38" ht="142.5">
      <c r="A17" s="151">
        <v>12</v>
      </c>
      <c r="B17" s="22" t="str">
        <f>VLOOKUP(E17,studia!$F$1:$I$12,2,FALSE)</f>
        <v>Automatyka i Robotyka</v>
      </c>
      <c r="C17" s="22" t="str">
        <f>VLOOKUP(E17,studia!$F$1:$I$12,3,FALSE)</f>
        <v>inż.</v>
      </c>
      <c r="D17" s="22" t="str">
        <f>VLOOKUP(E17,studia!$F$1:$I$12,4,FALSE)</f>
        <v>AMU</v>
      </c>
      <c r="E17" s="36" t="s">
        <v>787</v>
      </c>
      <c r="F17" s="163" t="s">
        <v>2172</v>
      </c>
      <c r="G17" s="37" t="s">
        <v>230</v>
      </c>
      <c r="H17" s="37" t="s">
        <v>1100</v>
      </c>
      <c r="I17" s="37" t="s">
        <v>1101</v>
      </c>
      <c r="J17" s="37" t="s">
        <v>1102</v>
      </c>
      <c r="K17" s="37" t="s">
        <v>1091</v>
      </c>
      <c r="L17" s="21" t="str">
        <f>VLOOKUP(K17,Prowadzacy!$F$2:$J$109,2,FALSE)</f>
        <v>Piotr</v>
      </c>
      <c r="M17" s="21" t="str">
        <f>VLOOKUP(K17,Prowadzacy!$F$2:$K$109,3,FALSE)</f>
        <v>Stanisław</v>
      </c>
      <c r="N17" s="21" t="str">
        <f>VLOOKUP(K17,Prowadzacy!$F$2:$K$109,4,FALSE)</f>
        <v>Derugo</v>
      </c>
      <c r="O17" s="22" t="str">
        <f>VLOOKUP(K17,Prowadzacy!$F$2:$M$109,8,FALSE)</f>
        <v xml:space="preserve">Piotr | Derugo | Dr inż. |  ( 05390 ) </v>
      </c>
      <c r="P17" s="22" t="str">
        <f>VLOOKUP(K17,Prowadzacy!$F$2:$K$109,5,FALSE)</f>
        <v>K37W05D02</v>
      </c>
      <c r="Q17" s="22" t="str">
        <f>VLOOKUP(K17,Prowadzacy!$F$2:$K$109,6,FALSE)</f>
        <v>ZNEMAP</v>
      </c>
      <c r="R17" s="36" t="s">
        <v>1420</v>
      </c>
      <c r="S17" s="22" t="str">
        <f>VLOOKUP(R17,Prowadzacy!$F$2:$K$109,2,FALSE)</f>
        <v>Karol</v>
      </c>
      <c r="T17" s="22">
        <f>VLOOKUP(R17,Prowadzacy!$F$2:$K$109,3,FALSE)</f>
        <v>0</v>
      </c>
      <c r="U17" s="22" t="str">
        <f>VLOOKUP(R17,Prowadzacy!$F$2:$K$109,4,FALSE)</f>
        <v>Wróbel</v>
      </c>
      <c r="V17" s="22" t="str">
        <f>VLOOKUP(R17,Prowadzacy!$F$2:$M$109,8,FALSE)</f>
        <v xml:space="preserve">Karol | Wróbel | Dr inż. |  ( 053112 ) </v>
      </c>
      <c r="W17" s="37"/>
      <c r="X17" s="36" t="s">
        <v>222</v>
      </c>
      <c r="Y17" s="37"/>
      <c r="Z17" s="36"/>
      <c r="AA17" s="12"/>
      <c r="AB17" s="12"/>
      <c r="AC17" s="10"/>
      <c r="AD17" s="10"/>
      <c r="AE17" s="10"/>
      <c r="AF17" s="10"/>
      <c r="AG17" s="10"/>
      <c r="AH17" s="10"/>
      <c r="AI17" s="10"/>
      <c r="AJ17" s="10"/>
      <c r="AK17" s="10"/>
      <c r="AL17" s="10"/>
    </row>
    <row r="18" spans="1:38" ht="129.75">
      <c r="A18" s="146">
        <v>13</v>
      </c>
      <c r="B18" s="22" t="str">
        <f>VLOOKUP(E18,studia!$F$1:$I$12,2,FALSE)</f>
        <v>Automatyka i Robotyka</v>
      </c>
      <c r="C18" s="22" t="str">
        <f>VLOOKUP(E18,studia!$F$1:$I$12,3,FALSE)</f>
        <v>inż.</v>
      </c>
      <c r="D18" s="22" t="str">
        <f>VLOOKUP(E18,studia!$F$1:$I$12,4,FALSE)</f>
        <v>AMU</v>
      </c>
      <c r="E18" s="36" t="s">
        <v>787</v>
      </c>
      <c r="F18" s="163" t="s">
        <v>2172</v>
      </c>
      <c r="G18" s="37" t="s">
        <v>230</v>
      </c>
      <c r="H18" s="37" t="s">
        <v>1103</v>
      </c>
      <c r="I18" s="37" t="s">
        <v>1104</v>
      </c>
      <c r="J18" s="37" t="s">
        <v>1105</v>
      </c>
      <c r="K18" s="37" t="s">
        <v>1091</v>
      </c>
      <c r="L18" s="21" t="str">
        <f>VLOOKUP(K18,Prowadzacy!$F$2:$J$109,2,FALSE)</f>
        <v>Piotr</v>
      </c>
      <c r="M18" s="21" t="str">
        <f>VLOOKUP(K18,Prowadzacy!$F$2:$K$109,3,FALSE)</f>
        <v>Stanisław</v>
      </c>
      <c r="N18" s="21" t="str">
        <f>VLOOKUP(K18,Prowadzacy!$F$2:$K$109,4,FALSE)</f>
        <v>Derugo</v>
      </c>
      <c r="O18" s="22" t="str">
        <f>VLOOKUP(K18,Prowadzacy!$F$2:$M$109,8,FALSE)</f>
        <v xml:space="preserve">Piotr | Derugo | Dr inż. |  ( 05390 ) </v>
      </c>
      <c r="P18" s="22" t="str">
        <f>VLOOKUP(K18,Prowadzacy!$F$2:$K$109,5,FALSE)</f>
        <v>K37W05D02</v>
      </c>
      <c r="Q18" s="22" t="str">
        <f>VLOOKUP(K18,Prowadzacy!$F$2:$K$109,6,FALSE)</f>
        <v>ZNEMAP</v>
      </c>
      <c r="R18" s="36" t="s">
        <v>1420</v>
      </c>
      <c r="S18" s="22" t="str">
        <f>VLOOKUP(R18,Prowadzacy!$F$2:$K$109,2,FALSE)</f>
        <v>Karol</v>
      </c>
      <c r="T18" s="22">
        <f>VLOOKUP(R18,Prowadzacy!$F$2:$K$109,3,FALSE)</f>
        <v>0</v>
      </c>
      <c r="U18" s="22" t="str">
        <f>VLOOKUP(R18,Prowadzacy!$F$2:$K$109,4,FALSE)</f>
        <v>Wróbel</v>
      </c>
      <c r="V18" s="22" t="str">
        <f>VLOOKUP(R18,Prowadzacy!$F$2:$M$109,8,FALSE)</f>
        <v xml:space="preserve">Karol | Wróbel | Dr inż. |  ( 053112 ) </v>
      </c>
      <c r="W18" s="37"/>
      <c r="X18" s="36" t="s">
        <v>222</v>
      </c>
      <c r="Y18" s="37"/>
      <c r="Z18" s="36"/>
      <c r="AA18" s="12"/>
      <c r="AB18" s="12"/>
      <c r="AC18" s="10"/>
      <c r="AD18" s="10"/>
      <c r="AE18" s="10"/>
      <c r="AF18" s="10"/>
      <c r="AG18" s="10"/>
      <c r="AH18" s="10"/>
      <c r="AI18" s="10"/>
      <c r="AJ18" s="10"/>
      <c r="AK18" s="10"/>
      <c r="AL18" s="10"/>
    </row>
    <row r="19" spans="1:38" ht="129.75">
      <c r="A19" s="151">
        <v>14</v>
      </c>
      <c r="B19" s="22" t="str">
        <f>VLOOKUP(E19,studia!$F$1:$I$12,2,FALSE)</f>
        <v>Automatyka i Robotyka</v>
      </c>
      <c r="C19" s="22" t="str">
        <f>VLOOKUP(E19,studia!$F$1:$I$12,3,FALSE)</f>
        <v>inż.</v>
      </c>
      <c r="D19" s="22" t="str">
        <f>VLOOKUP(E19,studia!$F$1:$I$12,4,FALSE)</f>
        <v>AMU</v>
      </c>
      <c r="E19" s="36" t="s">
        <v>787</v>
      </c>
      <c r="F19" s="36"/>
      <c r="G19" s="37"/>
      <c r="H19" s="37" t="s">
        <v>1109</v>
      </c>
      <c r="I19" s="37" t="s">
        <v>1110</v>
      </c>
      <c r="J19" s="37" t="s">
        <v>1111</v>
      </c>
      <c r="K19" s="37" t="s">
        <v>1112</v>
      </c>
      <c r="L19" s="21" t="str">
        <f>VLOOKUP(K19,Prowadzacy!$F$2:$J$109,2,FALSE)</f>
        <v>Daniel</v>
      </c>
      <c r="M19" s="21">
        <f>VLOOKUP(K19,Prowadzacy!$F$2:$K$109,3,FALSE)</f>
        <v>0</v>
      </c>
      <c r="N19" s="21" t="str">
        <f>VLOOKUP(K19,Prowadzacy!$F$2:$K$109,4,FALSE)</f>
        <v>Dusza</v>
      </c>
      <c r="O19" s="22" t="str">
        <f>VLOOKUP(K19,Prowadzacy!$F$2:$M$109,8,FALSE)</f>
        <v xml:space="preserve">Daniel | Dusza | Dr inż. |  ( 05358 ) </v>
      </c>
      <c r="P19" s="22" t="str">
        <f>VLOOKUP(K19,Prowadzacy!$F$2:$K$109,5,FALSE)</f>
        <v>K37W05D02</v>
      </c>
      <c r="Q19" s="22" t="str">
        <f>VLOOKUP(K19,Prowadzacy!$F$2:$K$109,6,FALSE)</f>
        <v>ZMPE</v>
      </c>
      <c r="R19" s="36" t="s">
        <v>1261</v>
      </c>
      <c r="S19" s="22" t="str">
        <f>VLOOKUP(R19,Prowadzacy!$F$2:$K$109,2,FALSE)</f>
        <v>Grzegorz</v>
      </c>
      <c r="T19" s="22" t="str">
        <f>VLOOKUP(R19,Prowadzacy!$F$2:$K$109,3,FALSE)</f>
        <v>Michał</v>
      </c>
      <c r="U19" s="22" t="str">
        <f>VLOOKUP(R19,Prowadzacy!$F$2:$K$109,4,FALSE)</f>
        <v>Kosobudzki</v>
      </c>
      <c r="V19" s="22" t="str">
        <f>VLOOKUP(R19,Prowadzacy!$F$2:$M$109,8,FALSE)</f>
        <v xml:space="preserve">Grzegorz | Kosobudzki | Dr inż. |  ( 05320 ) </v>
      </c>
      <c r="W19" s="37"/>
      <c r="X19" s="36" t="s">
        <v>222</v>
      </c>
      <c r="Y19" s="37"/>
      <c r="Z19" s="36"/>
      <c r="AA19" s="12"/>
      <c r="AB19" s="12"/>
      <c r="AC19" s="10"/>
      <c r="AD19" s="10"/>
      <c r="AE19" s="10"/>
      <c r="AF19" s="10"/>
      <c r="AG19" s="10"/>
      <c r="AH19" s="10"/>
      <c r="AI19" s="10"/>
      <c r="AJ19" s="10"/>
      <c r="AK19" s="10"/>
      <c r="AL19" s="10"/>
    </row>
    <row r="20" spans="1:38" ht="117">
      <c r="A20" s="146">
        <v>15</v>
      </c>
      <c r="B20" s="22" t="str">
        <f>VLOOKUP(E20,studia!$F$1:$I$12,2,FALSE)</f>
        <v>Automatyka i Robotyka</v>
      </c>
      <c r="C20" s="22" t="str">
        <f>VLOOKUP(E20,studia!$F$1:$I$12,3,FALSE)</f>
        <v>inż.</v>
      </c>
      <c r="D20" s="22" t="str">
        <f>VLOOKUP(E20,studia!$F$1:$I$12,4,FALSE)</f>
        <v>AMU</v>
      </c>
      <c r="E20" s="36" t="s">
        <v>787</v>
      </c>
      <c r="F20" s="163" t="s">
        <v>2172</v>
      </c>
      <c r="G20" s="37" t="s">
        <v>230</v>
      </c>
      <c r="H20" s="37" t="s">
        <v>1926</v>
      </c>
      <c r="I20" s="37" t="s">
        <v>1113</v>
      </c>
      <c r="J20" s="37" t="s">
        <v>1114</v>
      </c>
      <c r="K20" s="37" t="s">
        <v>1112</v>
      </c>
      <c r="L20" s="21" t="str">
        <f>VLOOKUP(K20,Prowadzacy!$F$2:$J$109,2,FALSE)</f>
        <v>Daniel</v>
      </c>
      <c r="M20" s="21">
        <f>VLOOKUP(K20,Prowadzacy!$F$2:$K$109,3,FALSE)</f>
        <v>0</v>
      </c>
      <c r="N20" s="21" t="str">
        <f>VLOOKUP(K20,Prowadzacy!$F$2:$K$109,4,FALSE)</f>
        <v>Dusza</v>
      </c>
      <c r="O20" s="22" t="str">
        <f>VLOOKUP(K20,Prowadzacy!$F$2:$M$109,8,FALSE)</f>
        <v xml:space="preserve">Daniel | Dusza | Dr inż. |  ( 05358 ) </v>
      </c>
      <c r="P20" s="22" t="str">
        <f>VLOOKUP(K20,Prowadzacy!$F$2:$K$109,5,FALSE)</f>
        <v>K37W05D02</v>
      </c>
      <c r="Q20" s="22" t="str">
        <f>VLOOKUP(K20,Prowadzacy!$F$2:$K$109,6,FALSE)</f>
        <v>ZMPE</v>
      </c>
      <c r="R20" s="36" t="s">
        <v>1261</v>
      </c>
      <c r="S20" s="22" t="str">
        <f>VLOOKUP(R20,Prowadzacy!$F$2:$K$109,2,FALSE)</f>
        <v>Grzegorz</v>
      </c>
      <c r="T20" s="22" t="str">
        <f>VLOOKUP(R20,Prowadzacy!$F$2:$K$109,3,FALSE)</f>
        <v>Michał</v>
      </c>
      <c r="U20" s="22" t="str">
        <f>VLOOKUP(R20,Prowadzacy!$F$2:$K$109,4,FALSE)</f>
        <v>Kosobudzki</v>
      </c>
      <c r="V20" s="22" t="str">
        <f>VLOOKUP(R20,Prowadzacy!$F$2:$M$109,8,FALSE)</f>
        <v xml:space="preserve">Grzegorz | Kosobudzki | Dr inż. |  ( 05320 ) </v>
      </c>
      <c r="W20" s="37"/>
      <c r="X20" s="36" t="s">
        <v>222</v>
      </c>
      <c r="Y20" s="37"/>
      <c r="Z20" s="36"/>
      <c r="AA20" s="12"/>
      <c r="AB20" s="10"/>
      <c r="AC20" s="10"/>
      <c r="AD20" s="10"/>
      <c r="AE20" s="10"/>
      <c r="AF20" s="10"/>
      <c r="AG20" s="10"/>
      <c r="AH20" s="10"/>
      <c r="AI20" s="10"/>
      <c r="AJ20" s="10"/>
      <c r="AK20" s="10"/>
      <c r="AL20" s="10"/>
    </row>
    <row r="21" spans="1:38" ht="117">
      <c r="A21" s="151">
        <v>16</v>
      </c>
      <c r="B21" s="22" t="str">
        <f>VLOOKUP(E21,studia!$F$1:$I$12,2,FALSE)</f>
        <v>Automatyka i Robotyka</v>
      </c>
      <c r="C21" s="22" t="str">
        <f>VLOOKUP(E21,studia!$F$1:$I$12,3,FALSE)</f>
        <v>inż.</v>
      </c>
      <c r="D21" s="22" t="str">
        <f>VLOOKUP(E21,studia!$F$1:$I$12,4,FALSE)</f>
        <v>AMU</v>
      </c>
      <c r="E21" s="36" t="s">
        <v>787</v>
      </c>
      <c r="F21" s="163" t="s">
        <v>2172</v>
      </c>
      <c r="G21" s="37" t="s">
        <v>230</v>
      </c>
      <c r="H21" s="37" t="s">
        <v>1124</v>
      </c>
      <c r="I21" s="37" t="s">
        <v>1125</v>
      </c>
      <c r="J21" s="37" t="s">
        <v>1126</v>
      </c>
      <c r="K21" s="37" t="s">
        <v>1112</v>
      </c>
      <c r="L21" s="21" t="str">
        <f>VLOOKUP(K21,Prowadzacy!$F$2:$J$109,2,FALSE)</f>
        <v>Daniel</v>
      </c>
      <c r="M21" s="21">
        <f>VLOOKUP(K21,Prowadzacy!$F$2:$K$109,3,FALSE)</f>
        <v>0</v>
      </c>
      <c r="N21" s="21" t="str">
        <f>VLOOKUP(K21,Prowadzacy!$F$2:$K$109,4,FALSE)</f>
        <v>Dusza</v>
      </c>
      <c r="O21" s="22" t="str">
        <f>VLOOKUP(K21,Prowadzacy!$F$2:$M$109,8,FALSE)</f>
        <v xml:space="preserve">Daniel | Dusza | Dr inż. |  ( 05358 ) </v>
      </c>
      <c r="P21" s="22" t="str">
        <f>VLOOKUP(K21,Prowadzacy!$F$2:$K$109,5,FALSE)</f>
        <v>K37W05D02</v>
      </c>
      <c r="Q21" s="22" t="str">
        <f>VLOOKUP(K21,Prowadzacy!$F$2:$K$109,6,FALSE)</f>
        <v>ZMPE</v>
      </c>
      <c r="R21" s="36" t="s">
        <v>1261</v>
      </c>
      <c r="S21" s="22" t="str">
        <f>VLOOKUP(R21,Prowadzacy!$F$2:$K$109,2,FALSE)</f>
        <v>Grzegorz</v>
      </c>
      <c r="T21" s="22" t="str">
        <f>VLOOKUP(R21,Prowadzacy!$F$2:$K$109,3,FALSE)</f>
        <v>Michał</v>
      </c>
      <c r="U21" s="22" t="str">
        <f>VLOOKUP(R21,Prowadzacy!$F$2:$K$109,4,FALSE)</f>
        <v>Kosobudzki</v>
      </c>
      <c r="V21" s="22" t="str">
        <f>VLOOKUP(R21,Prowadzacy!$F$2:$M$109,8,FALSE)</f>
        <v xml:space="preserve">Grzegorz | Kosobudzki | Dr inż. |  ( 05320 ) </v>
      </c>
      <c r="W21" s="37" t="s">
        <v>1504</v>
      </c>
      <c r="X21" s="36" t="s">
        <v>221</v>
      </c>
      <c r="Y21" s="37" t="s">
        <v>1505</v>
      </c>
      <c r="Z21" s="36" t="s">
        <v>221</v>
      </c>
      <c r="AA21" s="12"/>
      <c r="AB21" s="10"/>
      <c r="AC21" s="10"/>
      <c r="AD21" s="10"/>
      <c r="AE21" s="10"/>
      <c r="AF21" s="10"/>
      <c r="AG21" s="10"/>
      <c r="AH21" s="10"/>
      <c r="AI21" s="10"/>
      <c r="AJ21" s="10"/>
      <c r="AK21" s="10"/>
      <c r="AL21" s="10"/>
    </row>
    <row r="22" spans="1:38" ht="180.75">
      <c r="A22" s="146">
        <v>17</v>
      </c>
      <c r="B22" s="22" t="str">
        <f>VLOOKUP(E22,studia!$F$1:$I$12,2,FALSE)</f>
        <v>Automatyka i Robotyka</v>
      </c>
      <c r="C22" s="22" t="str">
        <f>VLOOKUP(E22,studia!$F$1:$I$12,3,FALSE)</f>
        <v>inż.</v>
      </c>
      <c r="D22" s="22" t="str">
        <f>VLOOKUP(E22,studia!$F$1:$I$12,4,FALSE)</f>
        <v>AMU</v>
      </c>
      <c r="E22" s="36" t="s">
        <v>787</v>
      </c>
      <c r="F22" s="36"/>
      <c r="G22" s="37"/>
      <c r="H22" s="37" t="s">
        <v>1146</v>
      </c>
      <c r="I22" s="37" t="s">
        <v>1147</v>
      </c>
      <c r="J22" s="37" t="s">
        <v>1148</v>
      </c>
      <c r="K22" s="37" t="s">
        <v>1127</v>
      </c>
      <c r="L22" s="21" t="str">
        <f>VLOOKUP(K22,Prowadzacy!$F$2:$J$109,2,FALSE)</f>
        <v>Mateusz</v>
      </c>
      <c r="M22" s="21">
        <f>VLOOKUP(K22,Prowadzacy!$F$2:$K$109,3,FALSE)</f>
        <v>0</v>
      </c>
      <c r="N22" s="21" t="str">
        <f>VLOOKUP(K22,Prowadzacy!$F$2:$K$109,4,FALSE)</f>
        <v>Dybkowski</v>
      </c>
      <c r="O22" s="22" t="str">
        <f>VLOOKUP(K22,Prowadzacy!$F$2:$M$109,8,FALSE)</f>
        <v xml:space="preserve">Mateusz | Dybkowski | Dr hab. inż. |  ( 05366 ) </v>
      </c>
      <c r="P22" s="22" t="str">
        <f>VLOOKUP(K22,Prowadzacy!$F$2:$K$109,5,FALSE)</f>
        <v>K37W05D02</v>
      </c>
      <c r="Q22" s="22" t="str">
        <f>VLOOKUP(K22,Prowadzacy!$F$2:$K$109,6,FALSE)</f>
        <v>ZNEMAP</v>
      </c>
      <c r="R22" s="36" t="s">
        <v>1464</v>
      </c>
      <c r="S22" s="22" t="str">
        <f>VLOOKUP(R22,Prowadzacy!$F$2:$K$109,2,FALSE)</f>
        <v>Krzysztof</v>
      </c>
      <c r="T22" s="22" t="str">
        <f>VLOOKUP(R22,Prowadzacy!$F$2:$K$109,3,FALSE)</f>
        <v>Paweł</v>
      </c>
      <c r="U22" s="22" t="str">
        <f>VLOOKUP(R22,Prowadzacy!$F$2:$K$109,4,FALSE)</f>
        <v>Dyrcz</v>
      </c>
      <c r="V22" s="22" t="str">
        <f>VLOOKUP(R22,Prowadzacy!$F$2:$M$109,8,FALSE)</f>
        <v xml:space="preserve">Krzysztof | Dyrcz | Dr inż. |  ( 05307 ) </v>
      </c>
      <c r="W22" s="37"/>
      <c r="X22" s="36" t="s">
        <v>222</v>
      </c>
      <c r="Y22" s="37"/>
      <c r="Z22" s="36"/>
      <c r="AA22" s="12"/>
      <c r="AB22" s="10"/>
      <c r="AC22" s="10"/>
      <c r="AD22" s="10"/>
      <c r="AE22" s="10"/>
      <c r="AF22" s="10"/>
      <c r="AG22" s="10"/>
      <c r="AH22" s="10"/>
      <c r="AI22" s="10"/>
      <c r="AJ22" s="10"/>
      <c r="AK22" s="10"/>
      <c r="AL22" s="10"/>
    </row>
    <row r="23" spans="1:38" ht="257.25">
      <c r="A23" s="151">
        <v>18</v>
      </c>
      <c r="B23" s="22" t="str">
        <f>VLOOKUP(E23,studia!$F$1:$I$12,2,FALSE)</f>
        <v>Automatyka i Robotyka</v>
      </c>
      <c r="C23" s="22" t="str">
        <f>VLOOKUP(E23,studia!$F$1:$I$12,3,FALSE)</f>
        <v>inż.</v>
      </c>
      <c r="D23" s="22" t="str">
        <f>VLOOKUP(E23,studia!$F$1:$I$12,4,FALSE)</f>
        <v>AMU</v>
      </c>
      <c r="E23" s="36" t="s">
        <v>787</v>
      </c>
      <c r="F23" s="36"/>
      <c r="G23" s="37"/>
      <c r="H23" s="37" t="s">
        <v>1156</v>
      </c>
      <c r="I23" s="37" t="s">
        <v>1154</v>
      </c>
      <c r="J23" s="37" t="s">
        <v>1157</v>
      </c>
      <c r="K23" s="37" t="s">
        <v>1127</v>
      </c>
      <c r="L23" s="21" t="str">
        <f>VLOOKUP(K23,Prowadzacy!$F$2:$J$109,2,FALSE)</f>
        <v>Mateusz</v>
      </c>
      <c r="M23" s="21">
        <f>VLOOKUP(K23,Prowadzacy!$F$2:$K$109,3,FALSE)</f>
        <v>0</v>
      </c>
      <c r="N23" s="21" t="str">
        <f>VLOOKUP(K23,Prowadzacy!$F$2:$K$109,4,FALSE)</f>
        <v>Dybkowski</v>
      </c>
      <c r="O23" s="22" t="str">
        <f>VLOOKUP(K23,Prowadzacy!$F$2:$M$109,8,FALSE)</f>
        <v xml:space="preserve">Mateusz | Dybkowski | Dr hab. inż. |  ( 05366 ) </v>
      </c>
      <c r="P23" s="22" t="str">
        <f>VLOOKUP(K23,Prowadzacy!$F$2:$K$109,5,FALSE)</f>
        <v>K37W05D02</v>
      </c>
      <c r="Q23" s="22" t="str">
        <f>VLOOKUP(K23,Prowadzacy!$F$2:$K$109,6,FALSE)</f>
        <v>ZNEMAP</v>
      </c>
      <c r="R23" s="36" t="s">
        <v>1464</v>
      </c>
      <c r="S23" s="22" t="str">
        <f>VLOOKUP(R23,Prowadzacy!$F$2:$K$109,2,FALSE)</f>
        <v>Krzysztof</v>
      </c>
      <c r="T23" s="22" t="str">
        <f>VLOOKUP(R23,Prowadzacy!$F$2:$K$109,3,FALSE)</f>
        <v>Paweł</v>
      </c>
      <c r="U23" s="22" t="str">
        <f>VLOOKUP(R23,Prowadzacy!$F$2:$K$109,4,FALSE)</f>
        <v>Dyrcz</v>
      </c>
      <c r="V23" s="22" t="str">
        <f>VLOOKUP(R23,Prowadzacy!$F$2:$M$109,8,FALSE)</f>
        <v xml:space="preserve">Krzysztof | Dyrcz | Dr inż. |  ( 05307 ) </v>
      </c>
      <c r="W23" s="37"/>
      <c r="X23" s="36" t="s">
        <v>222</v>
      </c>
      <c r="Y23" s="37"/>
      <c r="Z23" s="36"/>
      <c r="AA23" s="12"/>
      <c r="AB23" s="10"/>
      <c r="AC23" s="10"/>
      <c r="AD23" s="10"/>
      <c r="AE23" s="10"/>
      <c r="AF23" s="10"/>
      <c r="AG23" s="10"/>
      <c r="AH23" s="10"/>
      <c r="AI23" s="10"/>
      <c r="AJ23" s="10"/>
      <c r="AK23" s="10"/>
      <c r="AL23" s="10"/>
    </row>
    <row r="24" spans="1:38" ht="257.25">
      <c r="A24" s="146">
        <v>19</v>
      </c>
      <c r="B24" s="22" t="str">
        <f>VLOOKUP(E24,studia!$F$1:$I$12,2,FALSE)</f>
        <v>Automatyka i Robotyka</v>
      </c>
      <c r="C24" s="22" t="str">
        <f>VLOOKUP(E24,studia!$F$1:$I$12,3,FALSE)</f>
        <v>inż.</v>
      </c>
      <c r="D24" s="22" t="str">
        <f>VLOOKUP(E24,studia!$F$1:$I$12,4,FALSE)</f>
        <v>AMU</v>
      </c>
      <c r="E24" s="36" t="s">
        <v>787</v>
      </c>
      <c r="F24" s="36"/>
      <c r="G24" s="37"/>
      <c r="H24" s="37" t="s">
        <v>1158</v>
      </c>
      <c r="I24" s="37" t="s">
        <v>1159</v>
      </c>
      <c r="J24" s="37" t="s">
        <v>1160</v>
      </c>
      <c r="K24" s="37" t="s">
        <v>1127</v>
      </c>
      <c r="L24" s="21" t="str">
        <f>VLOOKUP(K24,Prowadzacy!$F$2:$J$109,2,FALSE)</f>
        <v>Mateusz</v>
      </c>
      <c r="M24" s="21">
        <f>VLOOKUP(K24,Prowadzacy!$F$2:$K$109,3,FALSE)</f>
        <v>0</v>
      </c>
      <c r="N24" s="21" t="str">
        <f>VLOOKUP(K24,Prowadzacy!$F$2:$K$109,4,FALSE)</f>
        <v>Dybkowski</v>
      </c>
      <c r="O24" s="22" t="str">
        <f>VLOOKUP(K24,Prowadzacy!$F$2:$M$109,8,FALSE)</f>
        <v xml:space="preserve">Mateusz | Dybkowski | Dr hab. inż. |  ( 05366 ) </v>
      </c>
      <c r="P24" s="22" t="str">
        <f>VLOOKUP(K24,Prowadzacy!$F$2:$K$109,5,FALSE)</f>
        <v>K37W05D02</v>
      </c>
      <c r="Q24" s="22" t="str">
        <f>VLOOKUP(K24,Prowadzacy!$F$2:$K$109,6,FALSE)</f>
        <v>ZNEMAP</v>
      </c>
      <c r="R24" s="36" t="s">
        <v>1464</v>
      </c>
      <c r="S24" s="22" t="str">
        <f>VLOOKUP(R24,Prowadzacy!$F$2:$K$109,2,FALSE)</f>
        <v>Krzysztof</v>
      </c>
      <c r="T24" s="22" t="str">
        <f>VLOOKUP(R24,Prowadzacy!$F$2:$K$109,3,FALSE)</f>
        <v>Paweł</v>
      </c>
      <c r="U24" s="22" t="str">
        <f>VLOOKUP(R24,Prowadzacy!$F$2:$K$109,4,FALSE)</f>
        <v>Dyrcz</v>
      </c>
      <c r="V24" s="22" t="str">
        <f>VLOOKUP(R24,Prowadzacy!$F$2:$M$109,8,FALSE)</f>
        <v xml:space="preserve">Krzysztof | Dyrcz | Dr inż. |  ( 05307 ) </v>
      </c>
      <c r="W24" s="37"/>
      <c r="X24" s="36" t="s">
        <v>222</v>
      </c>
      <c r="Y24" s="37"/>
      <c r="Z24" s="36"/>
      <c r="AA24" s="12"/>
      <c r="AB24" s="10"/>
      <c r="AC24" s="10"/>
      <c r="AD24" s="10"/>
      <c r="AE24" s="10"/>
      <c r="AF24" s="10"/>
      <c r="AG24" s="10"/>
      <c r="AH24" s="10"/>
      <c r="AI24" s="10"/>
      <c r="AJ24" s="10"/>
      <c r="AK24" s="10"/>
      <c r="AL24" s="10"/>
    </row>
    <row r="25" spans="1:38" ht="219">
      <c r="A25" s="151">
        <v>20</v>
      </c>
      <c r="B25" s="22" t="str">
        <f>VLOOKUP(E25,studia!$F$1:$I$12,2,FALSE)</f>
        <v>Automatyka i Robotyka</v>
      </c>
      <c r="C25" s="22" t="str">
        <f>VLOOKUP(E25,studia!$F$1:$I$12,3,FALSE)</f>
        <v>inż.</v>
      </c>
      <c r="D25" s="22" t="str">
        <f>VLOOKUP(E25,studia!$F$1:$I$12,4,FALSE)</f>
        <v>AMU</v>
      </c>
      <c r="E25" s="36" t="s">
        <v>787</v>
      </c>
      <c r="F25" s="36"/>
      <c r="G25" s="37"/>
      <c r="H25" s="37" t="s">
        <v>1161</v>
      </c>
      <c r="I25" s="37" t="s">
        <v>1162</v>
      </c>
      <c r="J25" s="37" t="s">
        <v>1927</v>
      </c>
      <c r="K25" s="37" t="s">
        <v>1127</v>
      </c>
      <c r="L25" s="21" t="str">
        <f>VLOOKUP(K25,Prowadzacy!$F$2:$J$109,2,FALSE)</f>
        <v>Mateusz</v>
      </c>
      <c r="M25" s="21">
        <f>VLOOKUP(K25,Prowadzacy!$F$2:$K$109,3,FALSE)</f>
        <v>0</v>
      </c>
      <c r="N25" s="21" t="str">
        <f>VLOOKUP(K25,Prowadzacy!$F$2:$K$109,4,FALSE)</f>
        <v>Dybkowski</v>
      </c>
      <c r="O25" s="22" t="str">
        <f>VLOOKUP(K25,Prowadzacy!$F$2:$M$109,8,FALSE)</f>
        <v xml:space="preserve">Mateusz | Dybkowski | Dr hab. inż. |  ( 05366 ) </v>
      </c>
      <c r="P25" s="22" t="str">
        <f>VLOOKUP(K25,Prowadzacy!$F$2:$K$109,5,FALSE)</f>
        <v>K37W05D02</v>
      </c>
      <c r="Q25" s="22" t="str">
        <f>VLOOKUP(K25,Prowadzacy!$F$2:$K$109,6,FALSE)</f>
        <v>ZNEMAP</v>
      </c>
      <c r="R25" s="36" t="s">
        <v>1464</v>
      </c>
      <c r="S25" s="22" t="str">
        <f>VLOOKUP(R25,Prowadzacy!$F$2:$K$109,2,FALSE)</f>
        <v>Krzysztof</v>
      </c>
      <c r="T25" s="22" t="str">
        <f>VLOOKUP(R25,Prowadzacy!$F$2:$K$109,3,FALSE)</f>
        <v>Paweł</v>
      </c>
      <c r="U25" s="22" t="str">
        <f>VLOOKUP(R25,Prowadzacy!$F$2:$K$109,4,FALSE)</f>
        <v>Dyrcz</v>
      </c>
      <c r="V25" s="22" t="str">
        <f>VLOOKUP(R25,Prowadzacy!$F$2:$M$109,8,FALSE)</f>
        <v xml:space="preserve">Krzysztof | Dyrcz | Dr inż. |  ( 05307 ) </v>
      </c>
      <c r="W25" s="37"/>
      <c r="X25" s="36" t="s">
        <v>222</v>
      </c>
      <c r="Y25" s="37"/>
      <c r="Z25" s="36"/>
      <c r="AA25" s="12"/>
      <c r="AB25" s="10"/>
      <c r="AC25" s="10"/>
      <c r="AD25" s="10"/>
      <c r="AE25" s="10"/>
      <c r="AF25" s="10"/>
      <c r="AG25" s="10"/>
      <c r="AH25" s="10"/>
      <c r="AI25" s="10"/>
      <c r="AJ25" s="10"/>
      <c r="AK25" s="10"/>
      <c r="AL25" s="10"/>
    </row>
    <row r="26" spans="1:38" ht="155.25">
      <c r="A26" s="146">
        <v>21</v>
      </c>
      <c r="B26" s="22" t="str">
        <f>VLOOKUP(E26,studia!$F$1:$I$12,2,FALSE)</f>
        <v>Automatyka i Robotyka</v>
      </c>
      <c r="C26" s="22" t="str">
        <f>VLOOKUP(E26,studia!$F$1:$I$12,3,FALSE)</f>
        <v>inż.</v>
      </c>
      <c r="D26" s="22" t="str">
        <f>VLOOKUP(E26,studia!$F$1:$I$12,4,FALSE)</f>
        <v>AMU</v>
      </c>
      <c r="E26" s="36" t="s">
        <v>787</v>
      </c>
      <c r="F26" s="163" t="s">
        <v>2172</v>
      </c>
      <c r="G26" s="37" t="s">
        <v>230</v>
      </c>
      <c r="H26" s="37" t="s">
        <v>2066</v>
      </c>
      <c r="I26" s="37" t="s">
        <v>2067</v>
      </c>
      <c r="J26" s="37" t="s">
        <v>1463</v>
      </c>
      <c r="K26" s="37" t="s">
        <v>1464</v>
      </c>
      <c r="L26" s="21" t="str">
        <f>VLOOKUP(K26,Prowadzacy!$F$2:$J$109,2,FALSE)</f>
        <v>Krzysztof</v>
      </c>
      <c r="M26" s="21" t="str">
        <f>VLOOKUP(K26,Prowadzacy!$F$2:$K$109,3,FALSE)</f>
        <v>Paweł</v>
      </c>
      <c r="N26" s="21" t="str">
        <f>VLOOKUP(K26,Prowadzacy!$F$2:$K$109,4,FALSE)</f>
        <v>Dyrcz</v>
      </c>
      <c r="O26" s="22" t="str">
        <f>VLOOKUP(K26,Prowadzacy!$F$2:$M$109,8,FALSE)</f>
        <v xml:space="preserve">Krzysztof | Dyrcz | Dr inż. |  ( 05307 ) </v>
      </c>
      <c r="P26" s="22" t="str">
        <f>VLOOKUP(K26,Prowadzacy!$F$2:$K$109,5,FALSE)</f>
        <v>K37W05D02</v>
      </c>
      <c r="Q26" s="22" t="str">
        <f>VLOOKUP(K26,Prowadzacy!$F$2:$K$109,6,FALSE)</f>
        <v>ZNEMAP</v>
      </c>
      <c r="R26" s="36" t="s">
        <v>1166</v>
      </c>
      <c r="S26" s="22" t="str">
        <f>VLOOKUP(R26,Prowadzacy!$F$2:$K$109,2,FALSE)</f>
        <v>Paweł</v>
      </c>
      <c r="T26" s="22" t="str">
        <f>VLOOKUP(R26,Prowadzacy!$F$2:$K$109,3,FALSE)</f>
        <v>Grzegorz</v>
      </c>
      <c r="U26" s="22" t="str">
        <f>VLOOKUP(R26,Prowadzacy!$F$2:$K$109,4,FALSE)</f>
        <v>Ewert</v>
      </c>
      <c r="V26" s="22" t="str">
        <f>VLOOKUP(R26,Prowadzacy!$F$2:$M$109,8,FALSE)</f>
        <v xml:space="preserve">Paweł | Ewert | Dr inż. |  ( 05378 ) </v>
      </c>
      <c r="W26" s="37"/>
      <c r="X26" s="36" t="s">
        <v>222</v>
      </c>
      <c r="Y26" s="37"/>
      <c r="Z26" s="36"/>
      <c r="AA26" s="12"/>
      <c r="AB26" s="10"/>
      <c r="AC26" s="10"/>
      <c r="AD26" s="10"/>
      <c r="AE26" s="10"/>
      <c r="AF26" s="10"/>
      <c r="AG26" s="10"/>
      <c r="AH26" s="10"/>
      <c r="AI26" s="10"/>
      <c r="AJ26" s="10"/>
      <c r="AK26" s="10"/>
      <c r="AL26" s="10"/>
    </row>
    <row r="27" spans="1:38" ht="155.25">
      <c r="A27" s="151">
        <v>22</v>
      </c>
      <c r="B27" s="22" t="str">
        <f>VLOOKUP(E27,studia!$F$1:$I$12,2,FALSE)</f>
        <v>Automatyka i Robotyka</v>
      </c>
      <c r="C27" s="22" t="str">
        <f>VLOOKUP(E27,studia!$F$1:$I$12,3,FALSE)</f>
        <v>inż.</v>
      </c>
      <c r="D27" s="22" t="str">
        <f>VLOOKUP(E27,studia!$F$1:$I$12,4,FALSE)</f>
        <v>AMU</v>
      </c>
      <c r="E27" s="36" t="s">
        <v>787</v>
      </c>
      <c r="F27" s="163" t="s">
        <v>2172</v>
      </c>
      <c r="G27" s="37"/>
      <c r="H27" s="37" t="s">
        <v>1474</v>
      </c>
      <c r="I27" s="37" t="s">
        <v>1475</v>
      </c>
      <c r="J27" s="37" t="s">
        <v>1476</v>
      </c>
      <c r="K27" s="37" t="s">
        <v>1464</v>
      </c>
      <c r="L27" s="21" t="str">
        <f>VLOOKUP(K27,Prowadzacy!$F$2:$J$109,2,FALSE)</f>
        <v>Krzysztof</v>
      </c>
      <c r="M27" s="21" t="str">
        <f>VLOOKUP(K27,Prowadzacy!$F$2:$K$109,3,FALSE)</f>
        <v>Paweł</v>
      </c>
      <c r="N27" s="21" t="str">
        <f>VLOOKUP(K27,Prowadzacy!$F$2:$K$109,4,FALSE)</f>
        <v>Dyrcz</v>
      </c>
      <c r="O27" s="22" t="str">
        <f>VLOOKUP(K27,Prowadzacy!$F$2:$M$109,8,FALSE)</f>
        <v xml:space="preserve">Krzysztof | Dyrcz | Dr inż. |  ( 05307 ) </v>
      </c>
      <c r="P27" s="22" t="str">
        <f>VLOOKUP(K27,Prowadzacy!$F$2:$K$109,5,FALSE)</f>
        <v>K37W05D02</v>
      </c>
      <c r="Q27" s="22" t="str">
        <f>VLOOKUP(K27,Prowadzacy!$F$2:$K$109,6,FALSE)</f>
        <v>ZNEMAP</v>
      </c>
      <c r="R27" s="36" t="s">
        <v>1309</v>
      </c>
      <c r="S27" s="22" t="str">
        <f>VLOOKUP(R27,Prowadzacy!$F$2:$K$109,2,FALSE)</f>
        <v>Marcin</v>
      </c>
      <c r="T27" s="22" t="str">
        <f>VLOOKUP(R27,Prowadzacy!$F$2:$K$109,3,FALSE)</f>
        <v>Stanisław</v>
      </c>
      <c r="U27" s="22" t="str">
        <f>VLOOKUP(R27,Prowadzacy!$F$2:$K$109,4,FALSE)</f>
        <v>Pawlak</v>
      </c>
      <c r="V27" s="22" t="str">
        <f>VLOOKUP(R27,Prowadzacy!$F$2:$M$109,8,FALSE)</f>
        <v xml:space="preserve">Marcin | Pawlak | Dr inż. |  ( 05337 ) </v>
      </c>
      <c r="W27" s="37"/>
      <c r="X27" s="36" t="s">
        <v>222</v>
      </c>
      <c r="Y27" s="37"/>
      <c r="Z27" s="36"/>
      <c r="AA27" s="12"/>
      <c r="AB27" s="10"/>
      <c r="AC27" s="10"/>
      <c r="AD27" s="10"/>
      <c r="AE27" s="10"/>
      <c r="AF27" s="10"/>
      <c r="AG27" s="10"/>
      <c r="AH27" s="10"/>
      <c r="AI27" s="10"/>
      <c r="AJ27" s="10"/>
      <c r="AK27" s="10"/>
      <c r="AL27" s="10"/>
    </row>
    <row r="28" spans="1:38" ht="91.5">
      <c r="A28" s="146">
        <v>23</v>
      </c>
      <c r="B28" s="22" t="str">
        <f>VLOOKUP(E28,studia!$F$1:$I$12,2,FALSE)</f>
        <v>Automatyka i Robotyka</v>
      </c>
      <c r="C28" s="22" t="str">
        <f>VLOOKUP(E28,studia!$F$1:$I$12,3,FALSE)</f>
        <v>inż.</v>
      </c>
      <c r="D28" s="22" t="str">
        <f>VLOOKUP(E28,studia!$F$1:$I$12,4,FALSE)</f>
        <v>AMU</v>
      </c>
      <c r="E28" s="36" t="s">
        <v>787</v>
      </c>
      <c r="F28" s="163" t="s">
        <v>2172</v>
      </c>
      <c r="G28" s="37" t="s">
        <v>230</v>
      </c>
      <c r="H28" s="37" t="s">
        <v>1477</v>
      </c>
      <c r="I28" s="37" t="s">
        <v>1478</v>
      </c>
      <c r="J28" s="37" t="s">
        <v>1479</v>
      </c>
      <c r="K28" s="37" t="s">
        <v>1464</v>
      </c>
      <c r="L28" s="21" t="str">
        <f>VLOOKUP(K28,Prowadzacy!$F$2:$J$109,2,FALSE)</f>
        <v>Krzysztof</v>
      </c>
      <c r="M28" s="21" t="str">
        <f>VLOOKUP(K28,Prowadzacy!$F$2:$K$109,3,FALSE)</f>
        <v>Paweł</v>
      </c>
      <c r="N28" s="21" t="str">
        <f>VLOOKUP(K28,Prowadzacy!$F$2:$K$109,4,FALSE)</f>
        <v>Dyrcz</v>
      </c>
      <c r="O28" s="22" t="str">
        <f>VLOOKUP(K28,Prowadzacy!$F$2:$M$109,8,FALSE)</f>
        <v xml:space="preserve">Krzysztof | Dyrcz | Dr inż. |  ( 05307 ) </v>
      </c>
      <c r="P28" s="22" t="str">
        <f>VLOOKUP(K28,Prowadzacy!$F$2:$K$109,5,FALSE)</f>
        <v>K37W05D02</v>
      </c>
      <c r="Q28" s="22" t="str">
        <f>VLOOKUP(K28,Prowadzacy!$F$2:$K$109,6,FALSE)</f>
        <v>ZNEMAP</v>
      </c>
      <c r="R28" s="36" t="s">
        <v>1309</v>
      </c>
      <c r="S28" s="22" t="str">
        <f>VLOOKUP(R28,Prowadzacy!$F$2:$K$109,2,FALSE)</f>
        <v>Marcin</v>
      </c>
      <c r="T28" s="22" t="str">
        <f>VLOOKUP(R28,Prowadzacy!$F$2:$K$109,3,FALSE)</f>
        <v>Stanisław</v>
      </c>
      <c r="U28" s="22" t="str">
        <f>VLOOKUP(R28,Prowadzacy!$F$2:$K$109,4,FALSE)</f>
        <v>Pawlak</v>
      </c>
      <c r="V28" s="22" t="str">
        <f>VLOOKUP(R28,Prowadzacy!$F$2:$M$109,8,FALSE)</f>
        <v xml:space="preserve">Marcin | Pawlak | Dr inż. |  ( 05337 ) </v>
      </c>
      <c r="W28" s="37"/>
      <c r="X28" s="36" t="s">
        <v>222</v>
      </c>
      <c r="Y28" s="37"/>
      <c r="Z28" s="36"/>
      <c r="AA28" s="12"/>
      <c r="AB28" s="10"/>
      <c r="AC28" s="10"/>
      <c r="AD28" s="10"/>
      <c r="AE28" s="10"/>
      <c r="AF28" s="10"/>
      <c r="AG28" s="10"/>
      <c r="AH28" s="10"/>
      <c r="AI28" s="10"/>
      <c r="AJ28" s="10"/>
      <c r="AK28" s="10"/>
      <c r="AL28" s="10"/>
    </row>
    <row r="29" spans="1:38" ht="117">
      <c r="A29" s="151">
        <v>24</v>
      </c>
      <c r="B29" s="22" t="str">
        <f>VLOOKUP(E29,studia!$F$1:$I$12,2,FALSE)</f>
        <v>Automatyka i Robotyka</v>
      </c>
      <c r="C29" s="22" t="str">
        <f>VLOOKUP(E29,studia!$F$1:$I$12,3,FALSE)</f>
        <v>inż.</v>
      </c>
      <c r="D29" s="22" t="str">
        <f>VLOOKUP(E29,studia!$F$1:$I$12,4,FALSE)</f>
        <v>AMU</v>
      </c>
      <c r="E29" s="36" t="s">
        <v>787</v>
      </c>
      <c r="F29" s="163" t="s">
        <v>2172</v>
      </c>
      <c r="G29" s="37" t="s">
        <v>230</v>
      </c>
      <c r="H29" s="37" t="s">
        <v>1480</v>
      </c>
      <c r="I29" s="37" t="s">
        <v>1481</v>
      </c>
      <c r="J29" s="37" t="s">
        <v>1482</v>
      </c>
      <c r="K29" s="37" t="s">
        <v>1464</v>
      </c>
      <c r="L29" s="21" t="str">
        <f>VLOOKUP(K29,Prowadzacy!$F$2:$J$109,2,FALSE)</f>
        <v>Krzysztof</v>
      </c>
      <c r="M29" s="21" t="str">
        <f>VLOOKUP(K29,Prowadzacy!$F$2:$K$109,3,FALSE)</f>
        <v>Paweł</v>
      </c>
      <c r="N29" s="21" t="str">
        <f>VLOOKUP(K29,Prowadzacy!$F$2:$K$109,4,FALSE)</f>
        <v>Dyrcz</v>
      </c>
      <c r="O29" s="22" t="str">
        <f>VLOOKUP(K29,Prowadzacy!$F$2:$M$109,8,FALSE)</f>
        <v xml:space="preserve">Krzysztof | Dyrcz | Dr inż. |  ( 05307 ) </v>
      </c>
      <c r="P29" s="22" t="str">
        <f>VLOOKUP(K29,Prowadzacy!$F$2:$K$109,5,FALSE)</f>
        <v>K37W05D02</v>
      </c>
      <c r="Q29" s="22" t="str">
        <f>VLOOKUP(K29,Prowadzacy!$F$2:$K$109,6,FALSE)</f>
        <v>ZNEMAP</v>
      </c>
      <c r="R29" s="36" t="s">
        <v>1309</v>
      </c>
      <c r="S29" s="22" t="str">
        <f>VLOOKUP(R29,Prowadzacy!$F$2:$K$109,2,FALSE)</f>
        <v>Marcin</v>
      </c>
      <c r="T29" s="22" t="str">
        <f>VLOOKUP(R29,Prowadzacy!$F$2:$K$109,3,FALSE)</f>
        <v>Stanisław</v>
      </c>
      <c r="U29" s="22" t="str">
        <f>VLOOKUP(R29,Prowadzacy!$F$2:$K$109,4,FALSE)</f>
        <v>Pawlak</v>
      </c>
      <c r="V29" s="22" t="str">
        <f>VLOOKUP(R29,Prowadzacy!$F$2:$M$109,8,FALSE)</f>
        <v xml:space="preserve">Marcin | Pawlak | Dr inż. |  ( 05337 ) </v>
      </c>
      <c r="W29" s="37"/>
      <c r="X29" s="36" t="s">
        <v>222</v>
      </c>
      <c r="Y29" s="37"/>
      <c r="Z29" s="36"/>
      <c r="AA29" s="12"/>
      <c r="AB29" s="10"/>
      <c r="AC29" s="10"/>
      <c r="AD29" s="10"/>
      <c r="AE29" s="10"/>
      <c r="AF29" s="10"/>
      <c r="AG29" s="10"/>
      <c r="AH29" s="10"/>
      <c r="AI29" s="10"/>
      <c r="AJ29" s="10"/>
      <c r="AK29" s="10"/>
      <c r="AL29" s="10"/>
    </row>
    <row r="30" spans="1:38" ht="104.25">
      <c r="A30" s="146">
        <v>25</v>
      </c>
      <c r="B30" s="22" t="str">
        <f>VLOOKUP(E30,studia!$F$1:$I$12,2,FALSE)</f>
        <v>Automatyka i Robotyka</v>
      </c>
      <c r="C30" s="22" t="str">
        <f>VLOOKUP(E30,studia!$F$1:$I$12,3,FALSE)</f>
        <v>inż.</v>
      </c>
      <c r="D30" s="22" t="str">
        <f>VLOOKUP(E30,studia!$F$1:$I$12,4,FALSE)</f>
        <v>AMU</v>
      </c>
      <c r="E30" s="36" t="s">
        <v>787</v>
      </c>
      <c r="F30" s="163" t="s">
        <v>2172</v>
      </c>
      <c r="G30" s="37" t="s">
        <v>230</v>
      </c>
      <c r="H30" s="37" t="s">
        <v>1163</v>
      </c>
      <c r="I30" s="37" t="s">
        <v>1164</v>
      </c>
      <c r="J30" s="37" t="s">
        <v>1165</v>
      </c>
      <c r="K30" s="37" t="s">
        <v>1166</v>
      </c>
      <c r="L30" s="21" t="str">
        <f>VLOOKUP(K30,Prowadzacy!$F$2:$J$109,2,FALSE)</f>
        <v>Paweł</v>
      </c>
      <c r="M30" s="21" t="str">
        <f>VLOOKUP(K30,Prowadzacy!$F$2:$K$109,3,FALSE)</f>
        <v>Grzegorz</v>
      </c>
      <c r="N30" s="21" t="str">
        <f>VLOOKUP(K30,Prowadzacy!$F$2:$K$109,4,FALSE)</f>
        <v>Ewert</v>
      </c>
      <c r="O30" s="22" t="str">
        <f>VLOOKUP(K30,Prowadzacy!$F$2:$M$109,8,FALSE)</f>
        <v xml:space="preserve">Paweł | Ewert | Dr inż. |  ( 05378 ) </v>
      </c>
      <c r="P30" s="22" t="str">
        <f>VLOOKUP(K30,Prowadzacy!$F$2:$K$109,5,FALSE)</f>
        <v>K37W05D02</v>
      </c>
      <c r="Q30" s="22" t="str">
        <f>VLOOKUP(K30,Prowadzacy!$F$2:$K$109,6,FALSE)</f>
        <v>ZNEMAP</v>
      </c>
      <c r="R30" s="36" t="s">
        <v>1389</v>
      </c>
      <c r="S30" s="22" t="str">
        <f>VLOOKUP(R30,Prowadzacy!$F$2:$K$109,2,FALSE)</f>
        <v>Marcin</v>
      </c>
      <c r="T30" s="22">
        <f>VLOOKUP(R30,Prowadzacy!$F$2:$K$109,3,FALSE)</f>
        <v>0</v>
      </c>
      <c r="U30" s="22" t="str">
        <f>VLOOKUP(R30,Prowadzacy!$F$2:$K$109,4,FALSE)</f>
        <v>Wolkiewicz</v>
      </c>
      <c r="V30" s="22" t="str">
        <f>VLOOKUP(R30,Prowadzacy!$F$2:$M$109,8,FALSE)</f>
        <v xml:space="preserve">Marcin | Wolkiewicz | Dr hab. inż. |  ( 05377 ) </v>
      </c>
      <c r="W30" s="37"/>
      <c r="X30" s="36" t="s">
        <v>222</v>
      </c>
      <c r="Y30" s="37"/>
      <c r="Z30" s="36"/>
      <c r="AA30" s="12"/>
      <c r="AB30" s="10"/>
      <c r="AC30" s="10"/>
      <c r="AD30" s="10"/>
      <c r="AE30" s="10"/>
      <c r="AF30" s="10"/>
      <c r="AG30" s="10"/>
      <c r="AH30" s="10"/>
      <c r="AI30" s="10"/>
      <c r="AJ30" s="10"/>
      <c r="AK30" s="10"/>
      <c r="AL30" s="10"/>
    </row>
    <row r="31" spans="1:38" ht="142.5">
      <c r="A31" s="151">
        <v>26</v>
      </c>
      <c r="B31" s="22" t="str">
        <f>VLOOKUP(E31,studia!$F$1:$I$12,2,FALSE)</f>
        <v>Automatyka i Robotyka</v>
      </c>
      <c r="C31" s="22" t="str">
        <f>VLOOKUP(E31,studia!$F$1:$I$12,3,FALSE)</f>
        <v>inż.</v>
      </c>
      <c r="D31" s="22" t="str">
        <f>VLOOKUP(E31,studia!$F$1:$I$12,4,FALSE)</f>
        <v>AMU</v>
      </c>
      <c r="E31" s="36" t="s">
        <v>787</v>
      </c>
      <c r="F31" s="163" t="s">
        <v>2172</v>
      </c>
      <c r="G31" s="37" t="s">
        <v>230</v>
      </c>
      <c r="H31" s="37" t="s">
        <v>1167</v>
      </c>
      <c r="I31" s="37" t="s">
        <v>1168</v>
      </c>
      <c r="J31" s="37" t="s">
        <v>1169</v>
      </c>
      <c r="K31" s="37" t="s">
        <v>1166</v>
      </c>
      <c r="L31" s="21" t="str">
        <f>VLOOKUP(K31,Prowadzacy!$F$2:$J$109,2,FALSE)</f>
        <v>Paweł</v>
      </c>
      <c r="M31" s="21" t="str">
        <f>VLOOKUP(K31,Prowadzacy!$F$2:$K$109,3,FALSE)</f>
        <v>Grzegorz</v>
      </c>
      <c r="N31" s="21" t="str">
        <f>VLOOKUP(K31,Prowadzacy!$F$2:$K$109,4,FALSE)</f>
        <v>Ewert</v>
      </c>
      <c r="O31" s="22" t="str">
        <f>VLOOKUP(K31,Prowadzacy!$F$2:$M$109,8,FALSE)</f>
        <v xml:space="preserve">Paweł | Ewert | Dr inż. |  ( 05378 ) </v>
      </c>
      <c r="P31" s="22" t="str">
        <f>VLOOKUP(K31,Prowadzacy!$F$2:$K$109,5,FALSE)</f>
        <v>K37W05D02</v>
      </c>
      <c r="Q31" s="22" t="str">
        <f>VLOOKUP(K31,Prowadzacy!$F$2:$K$109,6,FALSE)</f>
        <v>ZNEMAP</v>
      </c>
      <c r="R31" s="36" t="s">
        <v>1420</v>
      </c>
      <c r="S31" s="22" t="str">
        <f>VLOOKUP(R31,Prowadzacy!$F$2:$K$109,2,FALSE)</f>
        <v>Karol</v>
      </c>
      <c r="T31" s="22">
        <f>VLOOKUP(R31,Prowadzacy!$F$2:$K$109,3,FALSE)</f>
        <v>0</v>
      </c>
      <c r="U31" s="22" t="str">
        <f>VLOOKUP(R31,Prowadzacy!$F$2:$K$109,4,FALSE)</f>
        <v>Wróbel</v>
      </c>
      <c r="V31" s="22" t="str">
        <f>VLOOKUP(R31,Prowadzacy!$F$2:$M$109,8,FALSE)</f>
        <v xml:space="preserve">Karol | Wróbel | Dr inż. |  ( 053112 ) </v>
      </c>
      <c r="W31" s="37"/>
      <c r="X31" s="36" t="s">
        <v>222</v>
      </c>
      <c r="Y31" s="37"/>
      <c r="Z31" s="36"/>
      <c r="AA31" s="12"/>
      <c r="AB31" s="10"/>
      <c r="AC31" s="10"/>
      <c r="AD31" s="10"/>
      <c r="AE31" s="10"/>
      <c r="AF31" s="10"/>
      <c r="AG31" s="10"/>
      <c r="AH31" s="10"/>
      <c r="AI31" s="10"/>
      <c r="AJ31" s="10"/>
      <c r="AK31" s="10"/>
      <c r="AL31" s="10"/>
    </row>
    <row r="32" spans="1:38" ht="193.5">
      <c r="A32" s="146">
        <v>27</v>
      </c>
      <c r="B32" s="22" t="str">
        <f>VLOOKUP(E32,studia!$F$1:$I$12,2,FALSE)</f>
        <v>Automatyka i Robotyka</v>
      </c>
      <c r="C32" s="22" t="str">
        <f>VLOOKUP(E32,studia!$F$1:$I$12,3,FALSE)</f>
        <v>inż.</v>
      </c>
      <c r="D32" s="22" t="str">
        <f>VLOOKUP(E32,studia!$F$1:$I$12,4,FALSE)</f>
        <v>AMU</v>
      </c>
      <c r="E32" s="36" t="s">
        <v>787</v>
      </c>
      <c r="F32" s="163" t="s">
        <v>2172</v>
      </c>
      <c r="G32" s="37" t="s">
        <v>230</v>
      </c>
      <c r="H32" s="37" t="s">
        <v>1170</v>
      </c>
      <c r="I32" s="37" t="s">
        <v>1171</v>
      </c>
      <c r="J32" s="37" t="s">
        <v>1172</v>
      </c>
      <c r="K32" s="37" t="s">
        <v>1166</v>
      </c>
      <c r="L32" s="21" t="str">
        <f>VLOOKUP(K32,Prowadzacy!$F$2:$J$109,2,FALSE)</f>
        <v>Paweł</v>
      </c>
      <c r="M32" s="21" t="str">
        <f>VLOOKUP(K32,Prowadzacy!$F$2:$K$109,3,FALSE)</f>
        <v>Grzegorz</v>
      </c>
      <c r="N32" s="21" t="str">
        <f>VLOOKUP(K32,Prowadzacy!$F$2:$K$109,4,FALSE)</f>
        <v>Ewert</v>
      </c>
      <c r="O32" s="22" t="str">
        <f>VLOOKUP(K32,Prowadzacy!$F$2:$M$109,8,FALSE)</f>
        <v xml:space="preserve">Paweł | Ewert | Dr inż. |  ( 05378 ) </v>
      </c>
      <c r="P32" s="22" t="str">
        <f>VLOOKUP(K32,Prowadzacy!$F$2:$K$109,5,FALSE)</f>
        <v>K37W05D02</v>
      </c>
      <c r="Q32" s="22" t="str">
        <f>VLOOKUP(K32,Prowadzacy!$F$2:$K$109,6,FALSE)</f>
        <v>ZNEMAP</v>
      </c>
      <c r="R32" s="36" t="s">
        <v>1389</v>
      </c>
      <c r="S32" s="22" t="str">
        <f>VLOOKUP(R32,Prowadzacy!$F$2:$K$109,2,FALSE)</f>
        <v>Marcin</v>
      </c>
      <c r="T32" s="22">
        <f>VLOOKUP(R32,Prowadzacy!$F$2:$K$109,3,FALSE)</f>
        <v>0</v>
      </c>
      <c r="U32" s="22" t="str">
        <f>VLOOKUP(R32,Prowadzacy!$F$2:$K$109,4,FALSE)</f>
        <v>Wolkiewicz</v>
      </c>
      <c r="V32" s="22" t="str">
        <f>VLOOKUP(R32,Prowadzacy!$F$2:$M$109,8,FALSE)</f>
        <v xml:space="preserve">Marcin | Wolkiewicz | Dr hab. inż. |  ( 05377 ) </v>
      </c>
      <c r="W32" s="37"/>
      <c r="X32" s="36" t="s">
        <v>222</v>
      </c>
      <c r="Y32" s="37"/>
      <c r="Z32" s="36"/>
      <c r="AA32" s="12"/>
      <c r="AB32" s="10"/>
      <c r="AC32" s="10"/>
      <c r="AD32" s="10"/>
      <c r="AE32" s="10"/>
      <c r="AF32" s="10"/>
      <c r="AG32" s="10"/>
      <c r="AH32" s="10"/>
      <c r="AI32" s="10"/>
      <c r="AJ32" s="10"/>
      <c r="AK32" s="10"/>
      <c r="AL32" s="10"/>
    </row>
    <row r="33" spans="1:38" ht="117">
      <c r="A33" s="151">
        <v>28</v>
      </c>
      <c r="B33" s="22" t="str">
        <f>VLOOKUP(E33,studia!$F$1:$I$12,2,FALSE)</f>
        <v>Automatyka i Robotyka</v>
      </c>
      <c r="C33" s="22" t="str">
        <f>VLOOKUP(E33,studia!$F$1:$I$12,3,FALSE)</f>
        <v>inż.</v>
      </c>
      <c r="D33" s="22" t="str">
        <f>VLOOKUP(E33,studia!$F$1:$I$12,4,FALSE)</f>
        <v>AMU</v>
      </c>
      <c r="E33" s="36" t="s">
        <v>787</v>
      </c>
      <c r="F33" s="163" t="s">
        <v>2172</v>
      </c>
      <c r="G33" s="37" t="s">
        <v>230</v>
      </c>
      <c r="H33" s="37" t="s">
        <v>1846</v>
      </c>
      <c r="I33" s="37" t="s">
        <v>1847</v>
      </c>
      <c r="J33" s="37" t="s">
        <v>1953</v>
      </c>
      <c r="K33" s="37" t="s">
        <v>1166</v>
      </c>
      <c r="L33" s="21" t="str">
        <f>VLOOKUP(K33,Prowadzacy!$F$2:$J$109,2,FALSE)</f>
        <v>Paweł</v>
      </c>
      <c r="M33" s="21" t="str">
        <f>VLOOKUP(K33,Prowadzacy!$F$2:$K$109,3,FALSE)</f>
        <v>Grzegorz</v>
      </c>
      <c r="N33" s="21" t="str">
        <f>VLOOKUP(K33,Prowadzacy!$F$2:$K$109,4,FALSE)</f>
        <v>Ewert</v>
      </c>
      <c r="O33" s="22" t="str">
        <f>VLOOKUP(K33,Prowadzacy!$F$2:$M$109,8,FALSE)</f>
        <v xml:space="preserve">Paweł | Ewert | Dr inż. |  ( 05378 ) </v>
      </c>
      <c r="P33" s="22" t="str">
        <f>VLOOKUP(K33,Prowadzacy!$F$2:$K$109,5,FALSE)</f>
        <v>K37W05D02</v>
      </c>
      <c r="Q33" s="22" t="str">
        <f>VLOOKUP(K33,Prowadzacy!$F$2:$K$109,6,FALSE)</f>
        <v>ZNEMAP</v>
      </c>
      <c r="R33" s="36" t="s">
        <v>1464</v>
      </c>
      <c r="S33" s="22"/>
      <c r="T33" s="22"/>
      <c r="U33" s="22"/>
      <c r="V33" s="22"/>
      <c r="W33" s="37"/>
      <c r="X33" s="36" t="s">
        <v>222</v>
      </c>
      <c r="Y33" s="37"/>
      <c r="Z33" s="36"/>
      <c r="AA33" s="12"/>
      <c r="AB33" s="10"/>
      <c r="AC33" s="10"/>
      <c r="AD33" s="10"/>
      <c r="AE33" s="10"/>
      <c r="AF33" s="10"/>
      <c r="AG33" s="10"/>
      <c r="AH33" s="10"/>
      <c r="AI33" s="10"/>
      <c r="AJ33" s="10"/>
      <c r="AK33" s="10"/>
      <c r="AL33" s="10"/>
    </row>
    <row r="34" spans="1:38" ht="168">
      <c r="A34" s="146">
        <v>29</v>
      </c>
      <c r="B34" s="22" t="str">
        <f>VLOOKUP(E34,studia!$F$1:$I$12,2,FALSE)</f>
        <v>Automatyka i Robotyka</v>
      </c>
      <c r="C34" s="22" t="str">
        <f>VLOOKUP(E34,studia!$F$1:$I$12,3,FALSE)</f>
        <v>inż.</v>
      </c>
      <c r="D34" s="22" t="str">
        <f>VLOOKUP(E34,studia!$F$1:$I$12,4,FALSE)</f>
        <v>AMU</v>
      </c>
      <c r="E34" s="36" t="s">
        <v>787</v>
      </c>
      <c r="F34" s="36"/>
      <c r="G34" s="37"/>
      <c r="H34" s="37" t="s">
        <v>1182</v>
      </c>
      <c r="I34" s="37" t="s">
        <v>1183</v>
      </c>
      <c r="J34" s="37" t="s">
        <v>1184</v>
      </c>
      <c r="K34" s="37" t="s">
        <v>1185</v>
      </c>
      <c r="L34" s="21" t="str">
        <f>VLOOKUP(K34,Prowadzacy!$F$2:$J$109,2,FALSE)</f>
        <v>Piotr</v>
      </c>
      <c r="M34" s="21">
        <f>VLOOKUP(K34,Prowadzacy!$F$2:$K$109,3,FALSE)</f>
        <v>0</v>
      </c>
      <c r="N34" s="21" t="str">
        <f>VLOOKUP(K34,Prowadzacy!$F$2:$K$109,4,FALSE)</f>
        <v>Gajewski</v>
      </c>
      <c r="O34" s="22" t="str">
        <f>VLOOKUP(K34,Prowadzacy!$F$2:$M$109,8,FALSE)</f>
        <v xml:space="preserve">Piotr | Gajewski | Dr inż. |  ( 05397 ) </v>
      </c>
      <c r="P34" s="22" t="str">
        <f>VLOOKUP(K34,Prowadzacy!$F$2:$K$109,5,FALSE)</f>
        <v>K37W05D02</v>
      </c>
      <c r="Q34" s="22" t="str">
        <f>VLOOKUP(K34,Prowadzacy!$F$2:$K$109,6,FALSE)</f>
        <v>ZNEMAP</v>
      </c>
      <c r="R34" s="36" t="s">
        <v>1293</v>
      </c>
      <c r="S34" s="22" t="str">
        <f>VLOOKUP(R34,Prowadzacy!$F$2:$K$109,2,FALSE)</f>
        <v>Jacek</v>
      </c>
      <c r="T34" s="22">
        <f>VLOOKUP(R34,Prowadzacy!$F$2:$K$109,3,FALSE)</f>
        <v>0</v>
      </c>
      <c r="U34" s="22" t="str">
        <f>VLOOKUP(R34,Prowadzacy!$F$2:$K$109,4,FALSE)</f>
        <v>Listwan</v>
      </c>
      <c r="V34" s="22" t="str">
        <f>VLOOKUP(R34,Prowadzacy!$F$2:$M$109,8,FALSE)</f>
        <v xml:space="preserve">Jacek | Listwan | Dr inż. |  ( p53100 ) </v>
      </c>
      <c r="W34" s="37"/>
      <c r="X34" s="36" t="s">
        <v>222</v>
      </c>
      <c r="Y34" s="37"/>
      <c r="Z34" s="36"/>
      <c r="AA34" s="12"/>
      <c r="AB34" s="10"/>
      <c r="AC34" s="10"/>
      <c r="AD34" s="10"/>
      <c r="AE34" s="10"/>
      <c r="AF34" s="10"/>
      <c r="AG34" s="10"/>
      <c r="AH34" s="10"/>
      <c r="AI34" s="10"/>
      <c r="AJ34" s="10"/>
      <c r="AK34" s="10"/>
      <c r="AL34" s="10"/>
    </row>
    <row r="35" spans="1:38" ht="142.5">
      <c r="A35" s="151">
        <v>30</v>
      </c>
      <c r="B35" s="22" t="str">
        <f>VLOOKUP(E35,studia!$F$1:$I$12,2,FALSE)</f>
        <v>Automatyka i Robotyka</v>
      </c>
      <c r="C35" s="22" t="str">
        <f>VLOOKUP(E35,studia!$F$1:$I$12,3,FALSE)</f>
        <v>inż.</v>
      </c>
      <c r="D35" s="22" t="str">
        <f>VLOOKUP(E35,studia!$F$1:$I$12,4,FALSE)</f>
        <v>AMU</v>
      </c>
      <c r="E35" s="36" t="s">
        <v>787</v>
      </c>
      <c r="F35" s="163" t="s">
        <v>2172</v>
      </c>
      <c r="G35" s="37" t="s">
        <v>230</v>
      </c>
      <c r="H35" s="37" t="s">
        <v>1186</v>
      </c>
      <c r="I35" s="37" t="s">
        <v>1187</v>
      </c>
      <c r="J35" s="37" t="s">
        <v>1188</v>
      </c>
      <c r="K35" s="37" t="s">
        <v>1185</v>
      </c>
      <c r="L35" s="21" t="str">
        <f>VLOOKUP(K35,Prowadzacy!$F$2:$J$109,2,FALSE)</f>
        <v>Piotr</v>
      </c>
      <c r="M35" s="21">
        <f>VLOOKUP(K35,Prowadzacy!$F$2:$K$109,3,FALSE)</f>
        <v>0</v>
      </c>
      <c r="N35" s="21" t="str">
        <f>VLOOKUP(K35,Prowadzacy!$F$2:$K$109,4,FALSE)</f>
        <v>Gajewski</v>
      </c>
      <c r="O35" s="22" t="str">
        <f>VLOOKUP(K35,Prowadzacy!$F$2:$M$109,8,FALSE)</f>
        <v xml:space="preserve">Piotr | Gajewski | Dr inż. |  ( 05397 ) </v>
      </c>
      <c r="P35" s="22" t="str">
        <f>VLOOKUP(K35,Prowadzacy!$F$2:$K$109,5,FALSE)</f>
        <v>K37W05D02</v>
      </c>
      <c r="Q35" s="22" t="str">
        <f>VLOOKUP(K35,Prowadzacy!$F$2:$K$109,6,FALSE)</f>
        <v>ZNEMAP</v>
      </c>
      <c r="R35" s="36" t="s">
        <v>1293</v>
      </c>
      <c r="S35" s="22" t="str">
        <f>VLOOKUP(R35,Prowadzacy!$F$2:$K$109,2,FALSE)</f>
        <v>Jacek</v>
      </c>
      <c r="T35" s="22">
        <f>VLOOKUP(R35,Prowadzacy!$F$2:$K$109,3,FALSE)</f>
        <v>0</v>
      </c>
      <c r="U35" s="22" t="str">
        <f>VLOOKUP(R35,Prowadzacy!$F$2:$K$109,4,FALSE)</f>
        <v>Listwan</v>
      </c>
      <c r="V35" s="22" t="str">
        <f>VLOOKUP(R35,Prowadzacy!$F$2:$M$109,8,FALSE)</f>
        <v xml:space="preserve">Jacek | Listwan | Dr inż. |  ( p53100 ) </v>
      </c>
      <c r="W35" s="37"/>
      <c r="X35" s="36" t="s">
        <v>222</v>
      </c>
      <c r="Y35" s="37"/>
      <c r="Z35" s="36"/>
      <c r="AA35" s="12"/>
      <c r="AB35" s="10"/>
      <c r="AC35" s="10"/>
      <c r="AD35" s="10"/>
      <c r="AE35" s="10"/>
      <c r="AF35" s="10"/>
      <c r="AG35" s="10"/>
      <c r="AH35" s="10"/>
      <c r="AI35" s="10"/>
      <c r="AJ35" s="10"/>
      <c r="AK35" s="10"/>
      <c r="AL35" s="10"/>
    </row>
    <row r="36" spans="1:38" ht="117">
      <c r="A36" s="146">
        <v>31</v>
      </c>
      <c r="B36" s="22" t="str">
        <f>VLOOKUP(E36,studia!$F$1:$I$12,2,FALSE)</f>
        <v>Automatyka i Robotyka</v>
      </c>
      <c r="C36" s="22" t="str">
        <f>VLOOKUP(E36,studia!$F$1:$I$12,3,FALSE)</f>
        <v>inż.</v>
      </c>
      <c r="D36" s="22" t="str">
        <f>VLOOKUP(E36,studia!$F$1:$I$12,4,FALSE)</f>
        <v>AMU</v>
      </c>
      <c r="E36" s="36" t="s">
        <v>787</v>
      </c>
      <c r="F36" s="163" t="s">
        <v>2172</v>
      </c>
      <c r="G36" s="37" t="s">
        <v>230</v>
      </c>
      <c r="H36" s="37" t="s">
        <v>1848</v>
      </c>
      <c r="I36" s="37" t="s">
        <v>1849</v>
      </c>
      <c r="J36" s="37" t="s">
        <v>1954</v>
      </c>
      <c r="K36" s="37" t="s">
        <v>1214</v>
      </c>
      <c r="L36" s="21" t="str">
        <f>VLOOKUP(K36,Prowadzacy!$F$2:$J$109,2,FALSE)</f>
        <v>Maciej</v>
      </c>
      <c r="M36" s="21" t="str">
        <f>VLOOKUP(K36,Prowadzacy!$F$2:$K$109,3,FALSE)</f>
        <v>Jakub</v>
      </c>
      <c r="N36" s="21" t="str">
        <f>VLOOKUP(K36,Prowadzacy!$F$2:$K$109,4,FALSE)</f>
        <v>Gwoździewicz</v>
      </c>
      <c r="O36" s="22" t="str">
        <f>VLOOKUP(K36,Prowadzacy!$F$2:$M$109,8,FALSE)</f>
        <v xml:space="preserve">Maciej | Gwoździewicz | Dr inż. |  ( 05389 ) </v>
      </c>
      <c r="P36" s="22" t="str">
        <f>VLOOKUP(K36,Prowadzacy!$F$2:$K$109,5,FALSE)</f>
        <v>K37W05D02</v>
      </c>
      <c r="Q36" s="22" t="str">
        <f>VLOOKUP(K36,Prowadzacy!$F$2:$K$109,6,FALSE)</f>
        <v>ZMPE</v>
      </c>
      <c r="R36" s="36" t="s">
        <v>1046</v>
      </c>
      <c r="S36" s="22"/>
      <c r="T36" s="22"/>
      <c r="U36" s="22"/>
      <c r="V36" s="22"/>
      <c r="W36" s="37"/>
      <c r="X36" s="36" t="s">
        <v>222</v>
      </c>
      <c r="Y36" s="37"/>
      <c r="Z36" s="36"/>
      <c r="AA36" s="12"/>
      <c r="AB36" s="10"/>
      <c r="AC36" s="10"/>
      <c r="AD36" s="10"/>
      <c r="AE36" s="10"/>
      <c r="AF36" s="10"/>
      <c r="AG36" s="10"/>
      <c r="AH36" s="10"/>
      <c r="AI36" s="10"/>
      <c r="AJ36" s="10"/>
      <c r="AK36" s="10"/>
      <c r="AL36" s="10"/>
    </row>
    <row r="37" spans="1:38" ht="193.5">
      <c r="A37" s="151">
        <v>32</v>
      </c>
      <c r="B37" s="22" t="str">
        <f>VLOOKUP(E37,studia!$F$1:$I$12,2,FALSE)</f>
        <v>Automatyka i Robotyka</v>
      </c>
      <c r="C37" s="22" t="str">
        <f>VLOOKUP(E37,studia!$F$1:$I$12,3,FALSE)</f>
        <v>inż.</v>
      </c>
      <c r="D37" s="22" t="str">
        <f>VLOOKUP(E37,studia!$F$1:$I$12,4,FALSE)</f>
        <v>AMU</v>
      </c>
      <c r="E37" s="36" t="s">
        <v>787</v>
      </c>
      <c r="F37" s="163" t="s">
        <v>2172</v>
      </c>
      <c r="G37" s="37" t="s">
        <v>230</v>
      </c>
      <c r="H37" s="37" t="s">
        <v>1225</v>
      </c>
      <c r="I37" s="37" t="s">
        <v>1226</v>
      </c>
      <c r="J37" s="37" t="s">
        <v>1227</v>
      </c>
      <c r="K37" s="37" t="s">
        <v>1224</v>
      </c>
      <c r="L37" s="21" t="str">
        <f>VLOOKUP(K37,Prowadzacy!$F$2:$J$109,2,FALSE)</f>
        <v>Marcin</v>
      </c>
      <c r="M37" s="21">
        <f>VLOOKUP(K37,Prowadzacy!$F$2:$K$109,3,FALSE)</f>
        <v>0</v>
      </c>
      <c r="N37" s="21" t="str">
        <f>VLOOKUP(K37,Prowadzacy!$F$2:$K$109,4,FALSE)</f>
        <v>Kamiński</v>
      </c>
      <c r="O37" s="22" t="str">
        <f>VLOOKUP(K37,Prowadzacy!$F$2:$M$109,8,FALSE)</f>
        <v xml:space="preserve">Marcin | Kamiński | Dr hab. inż. |  ( 05373 ) </v>
      </c>
      <c r="P37" s="22" t="str">
        <f>VLOOKUP(K37,Prowadzacy!$F$2:$K$109,5,FALSE)</f>
        <v>K37W05D02</v>
      </c>
      <c r="Q37" s="22" t="str">
        <f>VLOOKUP(K37,Prowadzacy!$F$2:$K$109,6,FALSE)</f>
        <v>ZNEMAP</v>
      </c>
      <c r="R37" s="36" t="s">
        <v>1464</v>
      </c>
      <c r="S37" s="22" t="str">
        <f>VLOOKUP(R37,Prowadzacy!$F$2:$K$109,2,FALSE)</f>
        <v>Krzysztof</v>
      </c>
      <c r="T37" s="22" t="str">
        <f>VLOOKUP(R37,Prowadzacy!$F$2:$K$109,3,FALSE)</f>
        <v>Paweł</v>
      </c>
      <c r="U37" s="22" t="str">
        <f>VLOOKUP(R37,Prowadzacy!$F$2:$K$109,4,FALSE)</f>
        <v>Dyrcz</v>
      </c>
      <c r="V37" s="22" t="str">
        <f>VLOOKUP(R37,Prowadzacy!$F$2:$M$109,8,FALSE)</f>
        <v xml:space="preserve">Krzysztof | Dyrcz | Dr inż. |  ( 05307 ) </v>
      </c>
      <c r="W37" s="37"/>
      <c r="X37" s="36" t="s">
        <v>222</v>
      </c>
      <c r="Y37" s="37"/>
      <c r="Z37" s="36"/>
      <c r="AA37" s="12"/>
      <c r="AB37" s="10"/>
      <c r="AC37" s="10"/>
      <c r="AD37" s="10"/>
      <c r="AE37" s="10"/>
      <c r="AF37" s="10"/>
      <c r="AG37" s="10"/>
      <c r="AH37" s="10"/>
      <c r="AI37" s="10"/>
      <c r="AJ37" s="10"/>
      <c r="AK37" s="10"/>
      <c r="AL37" s="10"/>
    </row>
    <row r="38" spans="1:38" ht="129.75">
      <c r="A38" s="146">
        <v>33</v>
      </c>
      <c r="B38" s="22" t="str">
        <f>VLOOKUP(E38,studia!$F$1:$I$12,2,FALSE)</f>
        <v>Automatyka i Robotyka</v>
      </c>
      <c r="C38" s="22" t="str">
        <f>VLOOKUP(E38,studia!$F$1:$I$12,3,FALSE)</f>
        <v>inż.</v>
      </c>
      <c r="D38" s="22" t="str">
        <f>VLOOKUP(E38,studia!$F$1:$I$12,4,FALSE)</f>
        <v>AMU</v>
      </c>
      <c r="E38" s="36" t="s">
        <v>787</v>
      </c>
      <c r="F38" s="36"/>
      <c r="G38" s="37"/>
      <c r="H38" s="37" t="s">
        <v>1228</v>
      </c>
      <c r="I38" s="37" t="s">
        <v>1229</v>
      </c>
      <c r="J38" s="37" t="s">
        <v>1230</v>
      </c>
      <c r="K38" s="37" t="s">
        <v>1224</v>
      </c>
      <c r="L38" s="21" t="str">
        <f>VLOOKUP(K38,Prowadzacy!$F$2:$J$109,2,FALSE)</f>
        <v>Marcin</v>
      </c>
      <c r="M38" s="21">
        <f>VLOOKUP(K38,Prowadzacy!$F$2:$K$109,3,FALSE)</f>
        <v>0</v>
      </c>
      <c r="N38" s="21" t="str">
        <f>VLOOKUP(K38,Prowadzacy!$F$2:$K$109,4,FALSE)</f>
        <v>Kamiński</v>
      </c>
      <c r="O38" s="22" t="str">
        <f>VLOOKUP(K38,Prowadzacy!$F$2:$M$109,8,FALSE)</f>
        <v xml:space="preserve">Marcin | Kamiński | Dr hab. inż. |  ( 05373 ) </v>
      </c>
      <c r="P38" s="22" t="str">
        <f>VLOOKUP(K38,Prowadzacy!$F$2:$K$109,5,FALSE)</f>
        <v>K37W05D02</v>
      </c>
      <c r="Q38" s="22" t="str">
        <f>VLOOKUP(K38,Prowadzacy!$F$2:$K$109,6,FALSE)</f>
        <v>ZNEMAP</v>
      </c>
      <c r="R38" s="36" t="s">
        <v>1464</v>
      </c>
      <c r="S38" s="22" t="str">
        <f>VLOOKUP(R38,Prowadzacy!$F$2:$K$109,2,FALSE)</f>
        <v>Krzysztof</v>
      </c>
      <c r="T38" s="22" t="str">
        <f>VLOOKUP(R38,Prowadzacy!$F$2:$K$109,3,FALSE)</f>
        <v>Paweł</v>
      </c>
      <c r="U38" s="22" t="str">
        <f>VLOOKUP(R38,Prowadzacy!$F$2:$K$109,4,FALSE)</f>
        <v>Dyrcz</v>
      </c>
      <c r="V38" s="22" t="str">
        <f>VLOOKUP(R38,Prowadzacy!$F$2:$M$109,8,FALSE)</f>
        <v xml:space="preserve">Krzysztof | Dyrcz | Dr inż. |  ( 05307 ) </v>
      </c>
      <c r="W38" s="37"/>
      <c r="X38" s="36" t="s">
        <v>222</v>
      </c>
      <c r="Y38" s="37"/>
      <c r="Z38" s="36"/>
      <c r="AA38" s="12"/>
      <c r="AB38" s="10"/>
      <c r="AC38" s="10"/>
      <c r="AD38" s="10"/>
      <c r="AE38" s="10"/>
      <c r="AF38" s="10"/>
      <c r="AG38" s="10"/>
      <c r="AH38" s="10"/>
      <c r="AI38" s="10"/>
      <c r="AJ38" s="10"/>
      <c r="AK38" s="10"/>
      <c r="AL38" s="10"/>
    </row>
    <row r="39" spans="1:38" ht="206.25">
      <c r="A39" s="151">
        <v>34</v>
      </c>
      <c r="B39" s="22" t="str">
        <f>VLOOKUP(E39,studia!$F$1:$I$12,2,FALSE)</f>
        <v>Automatyka i Robotyka</v>
      </c>
      <c r="C39" s="22" t="str">
        <f>VLOOKUP(E39,studia!$F$1:$I$12,3,FALSE)</f>
        <v>inż.</v>
      </c>
      <c r="D39" s="22" t="str">
        <f>VLOOKUP(E39,studia!$F$1:$I$12,4,FALSE)</f>
        <v>AMU</v>
      </c>
      <c r="E39" s="36" t="s">
        <v>787</v>
      </c>
      <c r="F39" s="163" t="s">
        <v>2172</v>
      </c>
      <c r="G39" s="37" t="s">
        <v>230</v>
      </c>
      <c r="H39" s="37" t="s">
        <v>1231</v>
      </c>
      <c r="I39" s="37" t="s">
        <v>1232</v>
      </c>
      <c r="J39" s="37" t="s">
        <v>1233</v>
      </c>
      <c r="K39" s="37" t="s">
        <v>1224</v>
      </c>
      <c r="L39" s="21" t="str">
        <f>VLOOKUP(K39,Prowadzacy!$F$2:$J$109,2,FALSE)</f>
        <v>Marcin</v>
      </c>
      <c r="M39" s="21">
        <f>VLOOKUP(K39,Prowadzacy!$F$2:$K$109,3,FALSE)</f>
        <v>0</v>
      </c>
      <c r="N39" s="21" t="str">
        <f>VLOOKUP(K39,Prowadzacy!$F$2:$K$109,4,FALSE)</f>
        <v>Kamiński</v>
      </c>
      <c r="O39" s="22" t="str">
        <f>VLOOKUP(K39,Prowadzacy!$F$2:$M$109,8,FALSE)</f>
        <v xml:space="preserve">Marcin | Kamiński | Dr hab. inż. |  ( 05373 ) </v>
      </c>
      <c r="P39" s="22" t="str">
        <f>VLOOKUP(K39,Prowadzacy!$F$2:$K$109,5,FALSE)</f>
        <v>K37W05D02</v>
      </c>
      <c r="Q39" s="22" t="str">
        <f>VLOOKUP(K39,Prowadzacy!$F$2:$K$109,6,FALSE)</f>
        <v>ZNEMAP</v>
      </c>
      <c r="R39" s="36" t="s">
        <v>1091</v>
      </c>
      <c r="S39" s="22" t="str">
        <f>VLOOKUP(R39,Prowadzacy!$F$2:$K$109,2,FALSE)</f>
        <v>Piotr</v>
      </c>
      <c r="T39" s="22" t="str">
        <f>VLOOKUP(R39,Prowadzacy!$F$2:$K$109,3,FALSE)</f>
        <v>Stanisław</v>
      </c>
      <c r="U39" s="22" t="str">
        <f>VLOOKUP(R39,Prowadzacy!$F$2:$K$109,4,FALSE)</f>
        <v>Derugo</v>
      </c>
      <c r="V39" s="22" t="str">
        <f>VLOOKUP(R39,Prowadzacy!$F$2:$M$109,8,FALSE)</f>
        <v xml:space="preserve">Piotr | Derugo | Dr inż. |  ( 05390 ) </v>
      </c>
      <c r="W39" s="37"/>
      <c r="X39" s="36" t="s">
        <v>222</v>
      </c>
      <c r="Y39" s="37"/>
      <c r="Z39" s="36"/>
      <c r="AA39" s="12"/>
      <c r="AB39" s="10"/>
      <c r="AC39" s="10"/>
      <c r="AD39" s="10"/>
      <c r="AE39" s="10"/>
      <c r="AF39" s="10"/>
      <c r="AG39" s="10"/>
      <c r="AH39" s="10"/>
      <c r="AI39" s="10"/>
      <c r="AJ39" s="10"/>
      <c r="AK39" s="10"/>
      <c r="AL39" s="10"/>
    </row>
    <row r="40" spans="1:38" ht="154.9" customHeight="1">
      <c r="A40" s="146">
        <v>35</v>
      </c>
      <c r="B40" s="22" t="str">
        <f>VLOOKUP(E40,studia!$F$1:$I$12,2,FALSE)</f>
        <v>Automatyka i Robotyka</v>
      </c>
      <c r="C40" s="22" t="str">
        <f>VLOOKUP(E40,studia!$F$1:$I$12,3,FALSE)</f>
        <v>inż.</v>
      </c>
      <c r="D40" s="22" t="str">
        <f>VLOOKUP(E40,studia!$F$1:$I$12,4,FALSE)</f>
        <v>AMU</v>
      </c>
      <c r="E40" s="36" t="s">
        <v>787</v>
      </c>
      <c r="F40" s="163" t="s">
        <v>2172</v>
      </c>
      <c r="G40" s="37" t="s">
        <v>230</v>
      </c>
      <c r="H40" s="37" t="s">
        <v>1243</v>
      </c>
      <c r="I40" s="37" t="s">
        <v>1244</v>
      </c>
      <c r="J40" s="37" t="s">
        <v>1245</v>
      </c>
      <c r="K40" s="37" t="s">
        <v>1224</v>
      </c>
      <c r="L40" s="21" t="str">
        <f>VLOOKUP(K40,Prowadzacy!$F$2:$J$109,2,FALSE)</f>
        <v>Marcin</v>
      </c>
      <c r="M40" s="21">
        <f>VLOOKUP(K40,Prowadzacy!$F$2:$K$109,3,FALSE)</f>
        <v>0</v>
      </c>
      <c r="N40" s="21" t="str">
        <f>VLOOKUP(K40,Prowadzacy!$F$2:$K$109,4,FALSE)</f>
        <v>Kamiński</v>
      </c>
      <c r="O40" s="22" t="str">
        <f>VLOOKUP(K40,Prowadzacy!$F$2:$M$109,8,FALSE)</f>
        <v xml:space="preserve">Marcin | Kamiński | Dr hab. inż. |  ( 05373 ) </v>
      </c>
      <c r="P40" s="22" t="str">
        <f>VLOOKUP(K40,Prowadzacy!$F$2:$K$109,5,FALSE)</f>
        <v>K37W05D02</v>
      </c>
      <c r="Q40" s="22" t="str">
        <f>VLOOKUP(K40,Prowadzacy!$F$2:$K$109,6,FALSE)</f>
        <v>ZNEMAP</v>
      </c>
      <c r="R40" s="36" t="s">
        <v>1464</v>
      </c>
      <c r="S40" s="22" t="str">
        <f>VLOOKUP(R40,Prowadzacy!$F$2:$K$109,2,FALSE)</f>
        <v>Krzysztof</v>
      </c>
      <c r="T40" s="22" t="str">
        <f>VLOOKUP(R40,Prowadzacy!$F$2:$K$109,3,FALSE)</f>
        <v>Paweł</v>
      </c>
      <c r="U40" s="22" t="str">
        <f>VLOOKUP(R40,Prowadzacy!$F$2:$K$109,4,FALSE)</f>
        <v>Dyrcz</v>
      </c>
      <c r="V40" s="22" t="str">
        <f>VLOOKUP(R40,Prowadzacy!$F$2:$M$109,8,FALSE)</f>
        <v xml:space="preserve">Krzysztof | Dyrcz | Dr inż. |  ( 05307 ) </v>
      </c>
      <c r="W40" s="37"/>
      <c r="X40" s="36" t="s">
        <v>222</v>
      </c>
      <c r="Y40" s="37"/>
      <c r="Z40" s="36"/>
      <c r="AA40" s="12"/>
      <c r="AB40" s="10"/>
      <c r="AC40" s="10"/>
      <c r="AD40" s="10"/>
      <c r="AE40" s="10"/>
      <c r="AF40" s="10"/>
      <c r="AG40" s="10"/>
      <c r="AH40" s="10"/>
      <c r="AI40" s="10"/>
      <c r="AJ40" s="10"/>
      <c r="AK40" s="10"/>
      <c r="AL40" s="10"/>
    </row>
    <row r="41" spans="1:38" ht="138" customHeight="1">
      <c r="A41" s="151">
        <v>36</v>
      </c>
      <c r="B41" s="22" t="str">
        <f>VLOOKUP(E41,studia!$F$1:$I$12,2,FALSE)</f>
        <v>Automatyka i Robotyka</v>
      </c>
      <c r="C41" s="22" t="str">
        <f>VLOOKUP(E41,studia!$F$1:$I$12,3,FALSE)</f>
        <v>inż.</v>
      </c>
      <c r="D41" s="22" t="str">
        <f>VLOOKUP(E41,studia!$F$1:$I$12,4,FALSE)</f>
        <v>AMU</v>
      </c>
      <c r="E41" s="36" t="s">
        <v>787</v>
      </c>
      <c r="F41" s="163" t="s">
        <v>2172</v>
      </c>
      <c r="G41" s="37" t="s">
        <v>230</v>
      </c>
      <c r="H41" s="37" t="s">
        <v>1265</v>
      </c>
      <c r="I41" s="37" t="s">
        <v>1266</v>
      </c>
      <c r="J41" s="37" t="s">
        <v>1267</v>
      </c>
      <c r="K41" s="37" t="s">
        <v>1261</v>
      </c>
      <c r="L41" s="21" t="str">
        <f>VLOOKUP(K41,Prowadzacy!$F$2:$J$109,2,FALSE)</f>
        <v>Grzegorz</v>
      </c>
      <c r="M41" s="21" t="str">
        <f>VLOOKUP(K41,Prowadzacy!$F$2:$K$109,3,FALSE)</f>
        <v>Michał</v>
      </c>
      <c r="N41" s="21" t="str">
        <f>VLOOKUP(K41,Prowadzacy!$F$2:$K$109,4,FALSE)</f>
        <v>Kosobudzki</v>
      </c>
      <c r="O41" s="22" t="str">
        <f>VLOOKUP(K41,Prowadzacy!$F$2:$M$109,8,FALSE)</f>
        <v xml:space="preserve">Grzegorz | Kosobudzki | Dr inż. |  ( 05320 ) </v>
      </c>
      <c r="P41" s="22" t="str">
        <f>VLOOKUP(K41,Prowadzacy!$F$2:$K$109,5,FALSE)</f>
        <v>K37W05D02</v>
      </c>
      <c r="Q41" s="22" t="str">
        <f>VLOOKUP(K41,Prowadzacy!$F$2:$K$109,6,FALSE)</f>
        <v>ZMPE</v>
      </c>
      <c r="R41" s="36" t="s">
        <v>1112</v>
      </c>
      <c r="S41" s="22" t="str">
        <f>VLOOKUP(R41,Prowadzacy!$F$2:$K$109,2,FALSE)</f>
        <v>Daniel</v>
      </c>
      <c r="T41" s="22">
        <f>VLOOKUP(R41,Prowadzacy!$F$2:$K$109,3,FALSE)</f>
        <v>0</v>
      </c>
      <c r="U41" s="22" t="str">
        <f>VLOOKUP(R41,Prowadzacy!$F$2:$K$109,4,FALSE)</f>
        <v>Dusza</v>
      </c>
      <c r="V41" s="22" t="str">
        <f>VLOOKUP(R41,Prowadzacy!$F$2:$M$109,8,FALSE)</f>
        <v xml:space="preserve">Daniel | Dusza | Dr inż. |  ( 05358 ) </v>
      </c>
      <c r="W41" s="37"/>
      <c r="X41" s="36" t="s">
        <v>222</v>
      </c>
      <c r="Y41" s="37"/>
      <c r="Z41" s="36"/>
      <c r="AA41" s="12"/>
      <c r="AB41" s="10"/>
      <c r="AC41" s="10"/>
      <c r="AD41" s="10"/>
      <c r="AE41" s="10"/>
      <c r="AF41" s="10"/>
      <c r="AG41" s="10"/>
      <c r="AH41" s="10"/>
      <c r="AI41" s="10"/>
      <c r="AJ41" s="10"/>
      <c r="AK41" s="10"/>
      <c r="AL41" s="10"/>
    </row>
    <row r="42" spans="1:38" ht="129.75">
      <c r="A42" s="146">
        <v>37</v>
      </c>
      <c r="B42" s="22" t="str">
        <f>VLOOKUP(E42,studia!$F$1:$I$12,2,FALSE)</f>
        <v>Automatyka i Robotyka</v>
      </c>
      <c r="C42" s="22" t="str">
        <f>VLOOKUP(E42,studia!$F$1:$I$12,3,FALSE)</f>
        <v>inż.</v>
      </c>
      <c r="D42" s="22" t="str">
        <f>VLOOKUP(E42,studia!$F$1:$I$12,4,FALSE)</f>
        <v>AMU</v>
      </c>
      <c r="E42" s="36" t="s">
        <v>787</v>
      </c>
      <c r="F42" s="163" t="s">
        <v>2172</v>
      </c>
      <c r="G42" s="37" t="s">
        <v>230</v>
      </c>
      <c r="H42" s="37" t="s">
        <v>1268</v>
      </c>
      <c r="I42" s="37" t="s">
        <v>1269</v>
      </c>
      <c r="J42" s="37" t="s">
        <v>1270</v>
      </c>
      <c r="K42" s="37" t="s">
        <v>1261</v>
      </c>
      <c r="L42" s="21" t="str">
        <f>VLOOKUP(K42,Prowadzacy!$F$2:$J$109,2,FALSE)</f>
        <v>Grzegorz</v>
      </c>
      <c r="M42" s="21" t="str">
        <f>VLOOKUP(K42,Prowadzacy!$F$2:$K$109,3,FALSE)</f>
        <v>Michał</v>
      </c>
      <c r="N42" s="21" t="str">
        <f>VLOOKUP(K42,Prowadzacy!$F$2:$K$109,4,FALSE)</f>
        <v>Kosobudzki</v>
      </c>
      <c r="O42" s="22" t="str">
        <f>VLOOKUP(K42,Prowadzacy!$F$2:$M$109,8,FALSE)</f>
        <v xml:space="preserve">Grzegorz | Kosobudzki | Dr inż. |  ( 05320 ) </v>
      </c>
      <c r="P42" s="22" t="str">
        <f>VLOOKUP(K42,Prowadzacy!$F$2:$K$109,5,FALSE)</f>
        <v>K37W05D02</v>
      </c>
      <c r="Q42" s="22" t="str">
        <f>VLOOKUP(K42,Prowadzacy!$F$2:$K$109,6,FALSE)</f>
        <v>ZMPE</v>
      </c>
      <c r="R42" s="36" t="s">
        <v>1112</v>
      </c>
      <c r="S42" s="22" t="str">
        <f>VLOOKUP(R42,Prowadzacy!$F$2:$K$109,2,FALSE)</f>
        <v>Daniel</v>
      </c>
      <c r="T42" s="22">
        <f>VLOOKUP(R42,Prowadzacy!$F$2:$K$109,3,FALSE)</f>
        <v>0</v>
      </c>
      <c r="U42" s="22" t="str">
        <f>VLOOKUP(R42,Prowadzacy!$F$2:$K$109,4,FALSE)</f>
        <v>Dusza</v>
      </c>
      <c r="V42" s="22" t="str">
        <f>VLOOKUP(R42,Prowadzacy!$F$2:$M$109,8,FALSE)</f>
        <v xml:space="preserve">Daniel | Dusza | Dr inż. |  ( 05358 ) </v>
      </c>
      <c r="W42" s="37"/>
      <c r="X42" s="36" t="s">
        <v>222</v>
      </c>
      <c r="Y42" s="37"/>
      <c r="Z42" s="36"/>
      <c r="AA42" s="12"/>
      <c r="AB42" s="10"/>
      <c r="AC42" s="10"/>
      <c r="AD42" s="10"/>
      <c r="AE42" s="10"/>
      <c r="AF42" s="10"/>
      <c r="AG42" s="10"/>
      <c r="AH42" s="10"/>
      <c r="AI42" s="10"/>
      <c r="AJ42" s="10"/>
      <c r="AK42" s="10"/>
      <c r="AL42" s="10"/>
    </row>
    <row r="43" spans="1:38" ht="117">
      <c r="A43" s="151">
        <v>38</v>
      </c>
      <c r="B43" s="22" t="str">
        <f>VLOOKUP(E43,studia!$F$1:$I$12,2,FALSE)</f>
        <v>Automatyka i Robotyka</v>
      </c>
      <c r="C43" s="22" t="str">
        <f>VLOOKUP(E43,studia!$F$1:$I$12,3,FALSE)</f>
        <v>inż.</v>
      </c>
      <c r="D43" s="22" t="str">
        <f>VLOOKUP(E43,studia!$F$1:$I$12,4,FALSE)</f>
        <v>AMU</v>
      </c>
      <c r="E43" s="36" t="s">
        <v>787</v>
      </c>
      <c r="F43" s="36"/>
      <c r="G43" s="37"/>
      <c r="H43" s="37" t="s">
        <v>1271</v>
      </c>
      <c r="I43" s="37" t="s">
        <v>1272</v>
      </c>
      <c r="J43" s="37" t="s">
        <v>1273</v>
      </c>
      <c r="K43" s="37" t="s">
        <v>1261</v>
      </c>
      <c r="L43" s="21" t="str">
        <f>VLOOKUP(K43,Prowadzacy!$F$2:$J$109,2,FALSE)</f>
        <v>Grzegorz</v>
      </c>
      <c r="M43" s="21" t="str">
        <f>VLOOKUP(K43,Prowadzacy!$F$2:$K$109,3,FALSE)</f>
        <v>Michał</v>
      </c>
      <c r="N43" s="21" t="str">
        <f>VLOOKUP(K43,Prowadzacy!$F$2:$K$109,4,FALSE)</f>
        <v>Kosobudzki</v>
      </c>
      <c r="O43" s="22" t="str">
        <f>VLOOKUP(K43,Prowadzacy!$F$2:$M$109,8,FALSE)</f>
        <v xml:space="preserve">Grzegorz | Kosobudzki | Dr inż. |  ( 05320 ) </v>
      </c>
      <c r="P43" s="22" t="str">
        <f>VLOOKUP(K43,Prowadzacy!$F$2:$K$109,5,FALSE)</f>
        <v>K37W05D02</v>
      </c>
      <c r="Q43" s="22" t="str">
        <f>VLOOKUP(K43,Prowadzacy!$F$2:$K$109,6,FALSE)</f>
        <v>ZMPE</v>
      </c>
      <c r="R43" s="36" t="s">
        <v>1112</v>
      </c>
      <c r="S43" s="22" t="str">
        <f>VLOOKUP(R43,Prowadzacy!$F$2:$K$109,2,FALSE)</f>
        <v>Daniel</v>
      </c>
      <c r="T43" s="22">
        <f>VLOOKUP(R43,Prowadzacy!$F$2:$K$109,3,FALSE)</f>
        <v>0</v>
      </c>
      <c r="U43" s="22" t="str">
        <f>VLOOKUP(R43,Prowadzacy!$F$2:$K$109,4,FALSE)</f>
        <v>Dusza</v>
      </c>
      <c r="V43" s="22" t="str">
        <f>VLOOKUP(R43,Prowadzacy!$F$2:$M$109,8,FALSE)</f>
        <v xml:space="preserve">Daniel | Dusza | Dr inż. |  ( 05358 ) </v>
      </c>
      <c r="W43" s="37"/>
      <c r="X43" s="36" t="s">
        <v>222</v>
      </c>
      <c r="Y43" s="37"/>
      <c r="Z43" s="36"/>
      <c r="AA43" s="12"/>
      <c r="AB43" s="10"/>
      <c r="AC43" s="10"/>
      <c r="AD43" s="10"/>
      <c r="AE43" s="10"/>
      <c r="AF43" s="10"/>
      <c r="AG43" s="10"/>
      <c r="AH43" s="10"/>
      <c r="AI43" s="10"/>
      <c r="AJ43" s="10"/>
      <c r="AK43" s="10"/>
      <c r="AL43" s="10"/>
    </row>
    <row r="44" spans="1:38" ht="66">
      <c r="A44" s="146">
        <v>39</v>
      </c>
      <c r="B44" s="22" t="str">
        <f>VLOOKUP(E44,studia!$F$1:$I$12,2,FALSE)</f>
        <v>Automatyka i Robotyka</v>
      </c>
      <c r="C44" s="22" t="str">
        <f>VLOOKUP(E44,studia!$F$1:$I$12,3,FALSE)</f>
        <v>inż.</v>
      </c>
      <c r="D44" s="22" t="str">
        <f>VLOOKUP(E44,studia!$F$1:$I$12,4,FALSE)</f>
        <v>AMU</v>
      </c>
      <c r="E44" s="36" t="s">
        <v>787</v>
      </c>
      <c r="F44" s="163" t="s">
        <v>2172</v>
      </c>
      <c r="G44" s="37" t="s">
        <v>230</v>
      </c>
      <c r="H44" s="37" t="s">
        <v>1281</v>
      </c>
      <c r="I44" s="37" t="s">
        <v>1282</v>
      </c>
      <c r="J44" s="37" t="s">
        <v>1283</v>
      </c>
      <c r="K44" s="37" t="s">
        <v>1277</v>
      </c>
      <c r="L44" s="21" t="str">
        <f>VLOOKUP(K44,Prowadzacy!$F$2:$J$109,2,FALSE)</f>
        <v>Aleksander</v>
      </c>
      <c r="M44" s="21">
        <f>VLOOKUP(K44,Prowadzacy!$F$2:$K$109,3,FALSE)</f>
        <v>0</v>
      </c>
      <c r="N44" s="21" t="str">
        <f>VLOOKUP(K44,Prowadzacy!$F$2:$K$109,4,FALSE)</f>
        <v>Leicht</v>
      </c>
      <c r="O44" s="22" t="str">
        <f>VLOOKUP(K44,Prowadzacy!$F$2:$M$109,8,FALSE)</f>
        <v xml:space="preserve">Aleksander | Leicht | Dr inż. |  ( 5388 ) </v>
      </c>
      <c r="P44" s="22" t="str">
        <f>VLOOKUP(K44,Prowadzacy!$F$2:$K$109,5,FALSE)</f>
        <v>K37W05D02</v>
      </c>
      <c r="Q44" s="22" t="str">
        <f>VLOOKUP(K44,Prowadzacy!$F$2:$K$109,6,FALSE)</f>
        <v>ZMPE</v>
      </c>
      <c r="R44" s="36" t="s">
        <v>1046</v>
      </c>
      <c r="S44" s="22" t="str">
        <f>VLOOKUP(R44,Prowadzacy!$F$2:$K$109,2,FALSE)</f>
        <v>Marek</v>
      </c>
      <c r="T44" s="22" t="str">
        <f>VLOOKUP(R44,Prowadzacy!$F$2:$K$109,3,FALSE)</f>
        <v>Paweł</v>
      </c>
      <c r="U44" s="22" t="str">
        <f>VLOOKUP(R44,Prowadzacy!$F$2:$K$109,4,FALSE)</f>
        <v>Ciurys</v>
      </c>
      <c r="V44" s="22" t="str">
        <f>VLOOKUP(R44,Prowadzacy!$F$2:$M$109,8,FALSE)</f>
        <v xml:space="preserve">Marek | Ciurys | Dr hab. inż. |  ( 05369 ) </v>
      </c>
      <c r="W44" s="37"/>
      <c r="X44" s="36" t="s">
        <v>222</v>
      </c>
      <c r="Y44" s="37"/>
      <c r="Z44" s="36"/>
      <c r="AA44" s="12"/>
      <c r="AB44" s="10"/>
      <c r="AC44" s="10"/>
      <c r="AD44" s="10"/>
      <c r="AE44" s="10"/>
      <c r="AF44" s="10"/>
      <c r="AG44" s="10"/>
      <c r="AH44" s="10"/>
      <c r="AI44" s="10"/>
      <c r="AJ44" s="10"/>
      <c r="AK44" s="10"/>
      <c r="AL44" s="10"/>
    </row>
    <row r="45" spans="1:38" ht="117">
      <c r="A45" s="151">
        <v>40</v>
      </c>
      <c r="B45" s="22" t="str">
        <f>VLOOKUP(E45,studia!$F$1:$I$12,2,FALSE)</f>
        <v>Automatyka i Robotyka</v>
      </c>
      <c r="C45" s="22" t="str">
        <f>VLOOKUP(E45,studia!$F$1:$I$12,3,FALSE)</f>
        <v>inż.</v>
      </c>
      <c r="D45" s="22" t="str">
        <f>VLOOKUP(E45,studia!$F$1:$I$12,4,FALSE)</f>
        <v>AMU</v>
      </c>
      <c r="E45" s="36" t="s">
        <v>787</v>
      </c>
      <c r="F45" s="163" t="s">
        <v>2172</v>
      </c>
      <c r="G45" s="37" t="s">
        <v>230</v>
      </c>
      <c r="H45" s="37" t="s">
        <v>1879</v>
      </c>
      <c r="I45" s="37" t="s">
        <v>1880</v>
      </c>
      <c r="J45" s="37" t="s">
        <v>1881</v>
      </c>
      <c r="K45" s="37" t="s">
        <v>1277</v>
      </c>
      <c r="L45" s="21" t="str">
        <f>VLOOKUP(K45,Prowadzacy!$F$2:$J$109,2,FALSE)</f>
        <v>Aleksander</v>
      </c>
      <c r="M45" s="21">
        <f>VLOOKUP(K45,Prowadzacy!$F$2:$K$109,3,FALSE)</f>
        <v>0</v>
      </c>
      <c r="N45" s="21" t="str">
        <f>VLOOKUP(K45,Prowadzacy!$F$2:$K$109,4,FALSE)</f>
        <v>Leicht</v>
      </c>
      <c r="O45" s="22" t="str">
        <f>VLOOKUP(K45,Prowadzacy!$F$2:$M$109,8,FALSE)</f>
        <v xml:space="preserve">Aleksander | Leicht | Dr inż. |  ( 5388 ) </v>
      </c>
      <c r="P45" s="22" t="str">
        <f>VLOOKUP(K45,Prowadzacy!$F$2:$K$109,5,FALSE)</f>
        <v>K37W05D02</v>
      </c>
      <c r="Q45" s="22" t="str">
        <f>VLOOKUP(K45,Prowadzacy!$F$2:$K$109,6,FALSE)</f>
        <v>ZMPE</v>
      </c>
      <c r="R45" s="36" t="s">
        <v>1030</v>
      </c>
      <c r="S45" s="22"/>
      <c r="T45" s="22"/>
      <c r="U45" s="22"/>
      <c r="V45" s="22"/>
      <c r="W45" s="37"/>
      <c r="X45" s="36"/>
      <c r="Y45" s="37"/>
      <c r="Z45" s="36"/>
      <c r="AA45" s="12"/>
      <c r="AB45" s="10"/>
      <c r="AC45" s="10"/>
      <c r="AD45" s="10"/>
      <c r="AE45" s="10"/>
      <c r="AF45" s="10"/>
      <c r="AG45" s="10"/>
      <c r="AH45" s="10"/>
      <c r="AI45" s="10"/>
      <c r="AJ45" s="10"/>
      <c r="AK45" s="10"/>
      <c r="AL45" s="10"/>
    </row>
    <row r="46" spans="1:38" ht="142.5">
      <c r="A46" s="146">
        <v>41</v>
      </c>
      <c r="B46" s="22" t="str">
        <f>VLOOKUP(E46,studia!$F$1:$I$12,2,FALSE)</f>
        <v>Automatyka i Robotyka</v>
      </c>
      <c r="C46" s="22" t="str">
        <f>VLOOKUP(E46,studia!$F$1:$I$12,3,FALSE)</f>
        <v>inż.</v>
      </c>
      <c r="D46" s="22" t="str">
        <f>VLOOKUP(E46,studia!$F$1:$I$12,4,FALSE)</f>
        <v>AMU</v>
      </c>
      <c r="E46" s="36" t="s">
        <v>787</v>
      </c>
      <c r="F46" s="163" t="s">
        <v>2172</v>
      </c>
      <c r="G46" s="37" t="s">
        <v>230</v>
      </c>
      <c r="H46" s="37" t="s">
        <v>1882</v>
      </c>
      <c r="I46" s="37" t="s">
        <v>1883</v>
      </c>
      <c r="J46" s="37" t="s">
        <v>1884</v>
      </c>
      <c r="K46" s="37" t="s">
        <v>1277</v>
      </c>
      <c r="L46" s="21" t="str">
        <f>VLOOKUP(K46,Prowadzacy!$F$2:$J$109,2,FALSE)</f>
        <v>Aleksander</v>
      </c>
      <c r="M46" s="21">
        <f>VLOOKUP(K46,Prowadzacy!$F$2:$K$109,3,FALSE)</f>
        <v>0</v>
      </c>
      <c r="N46" s="21" t="str">
        <f>VLOOKUP(K46,Prowadzacy!$F$2:$K$109,4,FALSE)</f>
        <v>Leicht</v>
      </c>
      <c r="O46" s="22" t="str">
        <f>VLOOKUP(K46,Prowadzacy!$F$2:$M$109,8,FALSE)</f>
        <v xml:space="preserve">Aleksander | Leicht | Dr inż. |  ( 5388 ) </v>
      </c>
      <c r="P46" s="22" t="str">
        <f>VLOOKUP(K46,Prowadzacy!$F$2:$K$109,5,FALSE)</f>
        <v>K37W05D02</v>
      </c>
      <c r="Q46" s="22" t="str">
        <f>VLOOKUP(K46,Prowadzacy!$F$2:$K$109,6,FALSE)</f>
        <v>ZMPE</v>
      </c>
      <c r="R46" s="36" t="s">
        <v>1046</v>
      </c>
      <c r="S46" s="22"/>
      <c r="T46" s="22"/>
      <c r="U46" s="22"/>
      <c r="V46" s="22"/>
      <c r="W46" s="37"/>
      <c r="X46" s="36"/>
      <c r="Y46" s="37"/>
      <c r="Z46" s="36"/>
      <c r="AA46" s="12"/>
      <c r="AB46" s="10"/>
      <c r="AC46" s="10"/>
      <c r="AD46" s="10"/>
      <c r="AE46" s="10"/>
      <c r="AF46" s="10"/>
      <c r="AG46" s="10"/>
      <c r="AH46" s="10"/>
      <c r="AI46" s="10"/>
      <c r="AJ46" s="10"/>
      <c r="AK46" s="10"/>
      <c r="AL46" s="10"/>
    </row>
    <row r="47" spans="1:38" ht="168">
      <c r="A47" s="151">
        <v>42</v>
      </c>
      <c r="B47" s="22" t="str">
        <f>VLOOKUP(E47,studia!$F$1:$I$12,2,FALSE)</f>
        <v>Automatyka i Robotyka</v>
      </c>
      <c r="C47" s="22" t="str">
        <f>VLOOKUP(E47,studia!$F$1:$I$12,3,FALSE)</f>
        <v>inż.</v>
      </c>
      <c r="D47" s="22" t="str">
        <f>VLOOKUP(E47,studia!$F$1:$I$12,4,FALSE)</f>
        <v>AMU</v>
      </c>
      <c r="E47" s="36" t="s">
        <v>787</v>
      </c>
      <c r="F47" s="163" t="s">
        <v>2172</v>
      </c>
      <c r="G47" s="37" t="s">
        <v>230</v>
      </c>
      <c r="H47" s="37" t="s">
        <v>1300</v>
      </c>
      <c r="I47" s="37" t="s">
        <v>1301</v>
      </c>
      <c r="J47" s="37" t="s">
        <v>1302</v>
      </c>
      <c r="K47" s="37" t="s">
        <v>1293</v>
      </c>
      <c r="L47" s="21" t="str">
        <f>VLOOKUP(K47,Prowadzacy!$F$2:$J$109,2,FALSE)</f>
        <v>Jacek</v>
      </c>
      <c r="M47" s="21">
        <f>VLOOKUP(K47,Prowadzacy!$F$2:$K$109,3,FALSE)</f>
        <v>0</v>
      </c>
      <c r="N47" s="21" t="str">
        <f>VLOOKUP(K47,Prowadzacy!$F$2:$K$109,4,FALSE)</f>
        <v>Listwan</v>
      </c>
      <c r="O47" s="22" t="str">
        <f>VLOOKUP(K47,Prowadzacy!$F$2:$M$109,8,FALSE)</f>
        <v xml:space="preserve">Jacek | Listwan | Dr inż. |  ( p53100 ) </v>
      </c>
      <c r="P47" s="22" t="str">
        <f>VLOOKUP(K47,Prowadzacy!$F$2:$K$109,5,FALSE)</f>
        <v>K37W05D02</v>
      </c>
      <c r="Q47" s="22" t="str">
        <f>VLOOKUP(K47,Prowadzacy!$F$2:$K$109,6,FALSE)</f>
        <v>ZNEMAP</v>
      </c>
      <c r="R47" s="36" t="s">
        <v>1185</v>
      </c>
      <c r="S47" s="22" t="str">
        <f>VLOOKUP(R47,Prowadzacy!$F$2:$K$109,2,FALSE)</f>
        <v>Piotr</v>
      </c>
      <c r="T47" s="22">
        <f>VLOOKUP(R47,Prowadzacy!$F$2:$K$109,3,FALSE)</f>
        <v>0</v>
      </c>
      <c r="U47" s="22" t="str">
        <f>VLOOKUP(R47,Prowadzacy!$F$2:$K$109,4,FALSE)</f>
        <v>Gajewski</v>
      </c>
      <c r="V47" s="22" t="str">
        <f>VLOOKUP(R47,Prowadzacy!$F$2:$M$109,8,FALSE)</f>
        <v xml:space="preserve">Piotr | Gajewski | Dr inż. |  ( 05397 ) </v>
      </c>
      <c r="W47" s="37"/>
      <c r="X47" s="36" t="s">
        <v>222</v>
      </c>
      <c r="Y47" s="37"/>
      <c r="Z47" s="36"/>
      <c r="AA47" s="12"/>
      <c r="AB47" s="10"/>
      <c r="AC47" s="10"/>
      <c r="AD47" s="10"/>
      <c r="AE47" s="10"/>
      <c r="AF47" s="10"/>
      <c r="AG47" s="10"/>
      <c r="AH47" s="10"/>
      <c r="AI47" s="10"/>
      <c r="AJ47" s="10"/>
      <c r="AK47" s="10"/>
      <c r="AL47" s="10"/>
    </row>
    <row r="48" spans="1:38" ht="180.75">
      <c r="A48" s="146">
        <v>43</v>
      </c>
      <c r="B48" s="22" t="str">
        <f>VLOOKUP(E48,studia!$F$1:$I$12,2,FALSE)</f>
        <v>Automatyka i Robotyka</v>
      </c>
      <c r="C48" s="22" t="str">
        <f>VLOOKUP(E48,studia!$F$1:$I$12,3,FALSE)</f>
        <v>inż.</v>
      </c>
      <c r="D48" s="22" t="str">
        <f>VLOOKUP(E48,studia!$F$1:$I$12,4,FALSE)</f>
        <v>AMU</v>
      </c>
      <c r="E48" s="36" t="s">
        <v>787</v>
      </c>
      <c r="F48" s="36"/>
      <c r="G48" s="37"/>
      <c r="H48" s="37" t="s">
        <v>1850</v>
      </c>
      <c r="I48" s="37" t="s">
        <v>1851</v>
      </c>
      <c r="J48" s="37" t="s">
        <v>1852</v>
      </c>
      <c r="K48" s="37" t="s">
        <v>1293</v>
      </c>
      <c r="L48" s="21" t="str">
        <f>VLOOKUP(K48,Prowadzacy!$F$2:$J$109,2,FALSE)</f>
        <v>Jacek</v>
      </c>
      <c r="M48" s="21">
        <f>VLOOKUP(K48,Prowadzacy!$F$2:$K$109,3,FALSE)</f>
        <v>0</v>
      </c>
      <c r="N48" s="21" t="str">
        <f>VLOOKUP(K48,Prowadzacy!$F$2:$K$109,4,FALSE)</f>
        <v>Listwan</v>
      </c>
      <c r="O48" s="22" t="str">
        <f>VLOOKUP(K48,Prowadzacy!$F$2:$M$109,8,FALSE)</f>
        <v xml:space="preserve">Jacek | Listwan | Dr inż. |  ( p53100 ) </v>
      </c>
      <c r="P48" s="22" t="str">
        <f>VLOOKUP(K48,Prowadzacy!$F$2:$K$109,5,FALSE)</f>
        <v>K37W05D02</v>
      </c>
      <c r="Q48" s="22" t="str">
        <f>VLOOKUP(K48,Prowadzacy!$F$2:$K$109,6,FALSE)</f>
        <v>ZNEMAP</v>
      </c>
      <c r="R48" s="36" t="s">
        <v>1185</v>
      </c>
      <c r="S48" s="22"/>
      <c r="T48" s="22"/>
      <c r="U48" s="22"/>
      <c r="V48" s="22"/>
      <c r="W48" s="37"/>
      <c r="X48" s="36" t="s">
        <v>222</v>
      </c>
      <c r="Y48" s="37"/>
      <c r="Z48" s="36"/>
      <c r="AA48" s="12"/>
      <c r="AB48" s="10"/>
      <c r="AC48" s="10"/>
      <c r="AD48" s="10"/>
      <c r="AE48" s="10"/>
      <c r="AF48" s="10"/>
      <c r="AG48" s="10"/>
      <c r="AH48" s="10"/>
      <c r="AI48" s="10"/>
      <c r="AJ48" s="10"/>
      <c r="AK48" s="10"/>
      <c r="AL48" s="10"/>
    </row>
    <row r="49" spans="1:38" ht="168">
      <c r="A49" s="151">
        <v>44</v>
      </c>
      <c r="B49" s="22" t="str">
        <f>VLOOKUP(E49,studia!$F$1:$I$12,2,FALSE)</f>
        <v>Automatyka i Robotyka</v>
      </c>
      <c r="C49" s="22" t="str">
        <f>VLOOKUP(E49,studia!$F$1:$I$12,3,FALSE)</f>
        <v>inż.</v>
      </c>
      <c r="D49" s="22" t="str">
        <f>VLOOKUP(E49,studia!$F$1:$I$12,4,FALSE)</f>
        <v>AMU</v>
      </c>
      <c r="E49" s="36" t="s">
        <v>787</v>
      </c>
      <c r="F49" s="36"/>
      <c r="G49" s="37"/>
      <c r="H49" s="37" t="s">
        <v>1868</v>
      </c>
      <c r="I49" s="37" t="s">
        <v>1869</v>
      </c>
      <c r="J49" s="37" t="s">
        <v>1870</v>
      </c>
      <c r="K49" s="37" t="s">
        <v>1871</v>
      </c>
      <c r="L49" s="21" t="str">
        <f>VLOOKUP(K49,Prowadzacy!$F$2:$J$109,2,FALSE)</f>
        <v>Teresa</v>
      </c>
      <c r="M49" s="21" t="str">
        <f>VLOOKUP(K49,Prowadzacy!$F$2:$K$109,3,FALSE)</f>
        <v>Bronisława</v>
      </c>
      <c r="N49" s="21" t="str">
        <f>VLOOKUP(K49,Prowadzacy!$F$2:$K$109,4,FALSE)</f>
        <v>Orłowska-Kowalska</v>
      </c>
      <c r="O49" s="22" t="str">
        <f>VLOOKUP(K49,Prowadzacy!$F$2:$M$109,8,FALSE)</f>
        <v xml:space="preserve">Teresa | Orłowska-Kowalska | Prof. dr hab. inż. |  ( 05335 ) </v>
      </c>
      <c r="P49" s="22" t="str">
        <f>VLOOKUP(K49,Prowadzacy!$F$2:$K$109,5,FALSE)</f>
        <v>K37W05D02</v>
      </c>
      <c r="Q49" s="22" t="str">
        <f>VLOOKUP(K49,Prowadzacy!$F$2:$K$109,6,FALSE)</f>
        <v>ZNEMAP</v>
      </c>
      <c r="R49" s="36" t="s">
        <v>1464</v>
      </c>
      <c r="S49" s="22"/>
      <c r="T49" s="22"/>
      <c r="U49" s="22"/>
      <c r="V49" s="22"/>
      <c r="W49" s="37"/>
      <c r="X49" s="36"/>
      <c r="Y49" s="37"/>
      <c r="Z49" s="36"/>
      <c r="AA49" s="12"/>
      <c r="AB49" s="10"/>
      <c r="AC49" s="10"/>
      <c r="AD49" s="10"/>
      <c r="AE49" s="10"/>
      <c r="AF49" s="10"/>
      <c r="AG49" s="10"/>
      <c r="AH49" s="10"/>
      <c r="AI49" s="10"/>
      <c r="AJ49" s="10"/>
      <c r="AK49" s="10"/>
      <c r="AL49" s="10"/>
    </row>
    <row r="50" spans="1:38" ht="168">
      <c r="A50" s="146">
        <v>45</v>
      </c>
      <c r="B50" s="22" t="str">
        <f>VLOOKUP(E50,studia!$F$1:$I$12,2,FALSE)</f>
        <v>Automatyka i Robotyka</v>
      </c>
      <c r="C50" s="22" t="str">
        <f>VLOOKUP(E50,studia!$F$1:$I$12,3,FALSE)</f>
        <v>inż.</v>
      </c>
      <c r="D50" s="22" t="str">
        <f>VLOOKUP(E50,studia!$F$1:$I$12,4,FALSE)</f>
        <v>AMU</v>
      </c>
      <c r="E50" s="36" t="s">
        <v>787</v>
      </c>
      <c r="F50" s="36"/>
      <c r="G50" s="37"/>
      <c r="H50" s="37" t="s">
        <v>1872</v>
      </c>
      <c r="I50" s="37" t="s">
        <v>1873</v>
      </c>
      <c r="J50" s="37" t="s">
        <v>1874</v>
      </c>
      <c r="K50" s="37" t="s">
        <v>1871</v>
      </c>
      <c r="L50" s="21" t="str">
        <f>VLOOKUP(K50,Prowadzacy!$F$2:$J$109,2,FALSE)</f>
        <v>Teresa</v>
      </c>
      <c r="M50" s="21" t="str">
        <f>VLOOKUP(K50,Prowadzacy!$F$2:$K$109,3,FALSE)</f>
        <v>Bronisława</v>
      </c>
      <c r="N50" s="21" t="str">
        <f>VLOOKUP(K50,Prowadzacy!$F$2:$K$109,4,FALSE)</f>
        <v>Orłowska-Kowalska</v>
      </c>
      <c r="O50" s="22" t="str">
        <f>VLOOKUP(K50,Prowadzacy!$F$2:$M$109,8,FALSE)</f>
        <v xml:space="preserve">Teresa | Orłowska-Kowalska | Prof. dr hab. inż. |  ( 05335 ) </v>
      </c>
      <c r="P50" s="22" t="str">
        <f>VLOOKUP(K50,Prowadzacy!$F$2:$K$109,5,FALSE)</f>
        <v>K37W05D02</v>
      </c>
      <c r="Q50" s="22" t="str">
        <f>VLOOKUP(K50,Prowadzacy!$F$2:$K$109,6,FALSE)</f>
        <v>ZNEMAP</v>
      </c>
      <c r="R50" s="36" t="s">
        <v>1464</v>
      </c>
      <c r="S50" s="22"/>
      <c r="T50" s="22"/>
      <c r="U50" s="22"/>
      <c r="V50" s="22"/>
      <c r="W50" s="37"/>
      <c r="X50" s="36" t="s">
        <v>222</v>
      </c>
      <c r="Y50" s="37"/>
      <c r="Z50" s="36"/>
      <c r="AA50" s="12"/>
      <c r="AB50" s="10"/>
      <c r="AC50" s="10"/>
      <c r="AD50" s="10"/>
      <c r="AE50" s="10"/>
      <c r="AF50" s="10"/>
      <c r="AG50" s="10"/>
      <c r="AH50" s="10"/>
      <c r="AI50" s="10"/>
      <c r="AJ50" s="10"/>
      <c r="AK50" s="10"/>
      <c r="AL50" s="10"/>
    </row>
    <row r="51" spans="1:38" ht="117">
      <c r="A51" s="151">
        <v>46</v>
      </c>
      <c r="B51" s="22" t="str">
        <f>VLOOKUP(E51,studia!$F$1:$I$12,2,FALSE)</f>
        <v>Automatyka i Robotyka</v>
      </c>
      <c r="C51" s="22" t="str">
        <f>VLOOKUP(E51,studia!$F$1:$I$12,3,FALSE)</f>
        <v>inż.</v>
      </c>
      <c r="D51" s="22" t="str">
        <f>VLOOKUP(E51,studia!$F$1:$I$12,4,FALSE)</f>
        <v>AMU</v>
      </c>
      <c r="E51" s="36" t="s">
        <v>787</v>
      </c>
      <c r="F51" s="36"/>
      <c r="G51" s="37"/>
      <c r="H51" s="37" t="s">
        <v>1856</v>
      </c>
      <c r="I51" s="37" t="s">
        <v>1857</v>
      </c>
      <c r="J51" s="37" t="s">
        <v>1858</v>
      </c>
      <c r="K51" s="37" t="s">
        <v>1499</v>
      </c>
      <c r="L51" s="21" t="str">
        <f>VLOOKUP(K51,Prowadzacy!$F$2:$J$109,2,FALSE)</f>
        <v>Leszek</v>
      </c>
      <c r="M51" s="21">
        <f>VLOOKUP(K51,Prowadzacy!$F$2:$K$109,3,FALSE)</f>
        <v>0</v>
      </c>
      <c r="N51" s="21" t="str">
        <f>VLOOKUP(K51,Prowadzacy!$F$2:$K$109,4,FALSE)</f>
        <v>Pawlaczyk</v>
      </c>
      <c r="O51" s="22" t="str">
        <f>VLOOKUP(K51,Prowadzacy!$F$2:$M$109,8,FALSE)</f>
        <v xml:space="preserve">Leszek | Pawlaczyk | Dr hab. inż. |  ( 05336 ) </v>
      </c>
      <c r="P51" s="22" t="str">
        <f>VLOOKUP(K51,Prowadzacy!$F$2:$K$109,5,FALSE)</f>
        <v>K37W05D02</v>
      </c>
      <c r="Q51" s="22" t="str">
        <f>VLOOKUP(K51,Prowadzacy!$F$2:$K$109,6,FALSE)</f>
        <v>ZNEMAP</v>
      </c>
      <c r="R51" s="36" t="s">
        <v>1900</v>
      </c>
      <c r="S51" s="22"/>
      <c r="T51" s="22"/>
      <c r="U51" s="22"/>
      <c r="V51" s="22"/>
      <c r="W51" s="37"/>
      <c r="X51" s="36" t="s">
        <v>222</v>
      </c>
      <c r="Y51" s="37"/>
      <c r="Z51" s="36"/>
      <c r="AA51" s="12"/>
      <c r="AB51" s="10"/>
      <c r="AC51" s="10"/>
      <c r="AD51" s="10"/>
      <c r="AE51" s="10"/>
      <c r="AF51" s="10"/>
      <c r="AG51" s="10"/>
      <c r="AH51" s="10"/>
      <c r="AI51" s="10"/>
      <c r="AJ51" s="10"/>
      <c r="AK51" s="10"/>
      <c r="AL51" s="10"/>
    </row>
    <row r="52" spans="1:38" ht="129.75">
      <c r="A52" s="146">
        <v>47</v>
      </c>
      <c r="B52" s="22" t="str">
        <f>VLOOKUP(E52,studia!$F$1:$I$12,2,FALSE)</f>
        <v>Automatyka i Robotyka</v>
      </c>
      <c r="C52" s="22" t="str">
        <f>VLOOKUP(E52,studia!$F$1:$I$12,3,FALSE)</f>
        <v>inż.</v>
      </c>
      <c r="D52" s="22" t="str">
        <f>VLOOKUP(E52,studia!$F$1:$I$12,4,FALSE)</f>
        <v>AMU</v>
      </c>
      <c r="E52" s="36" t="s">
        <v>787</v>
      </c>
      <c r="F52" s="36"/>
      <c r="G52" s="37"/>
      <c r="H52" s="37" t="s">
        <v>1859</v>
      </c>
      <c r="I52" s="37" t="s">
        <v>1860</v>
      </c>
      <c r="J52" s="37" t="s">
        <v>1861</v>
      </c>
      <c r="K52" s="37" t="s">
        <v>1499</v>
      </c>
      <c r="L52" s="21" t="str">
        <f>VLOOKUP(K52,Prowadzacy!$F$2:$J$109,2,FALSE)</f>
        <v>Leszek</v>
      </c>
      <c r="M52" s="21">
        <f>VLOOKUP(K52,Prowadzacy!$F$2:$K$109,3,FALSE)</f>
        <v>0</v>
      </c>
      <c r="N52" s="21" t="str">
        <f>VLOOKUP(K52,Prowadzacy!$F$2:$K$109,4,FALSE)</f>
        <v>Pawlaczyk</v>
      </c>
      <c r="O52" s="22" t="str">
        <f>VLOOKUP(K52,Prowadzacy!$F$2:$M$109,8,FALSE)</f>
        <v xml:space="preserve">Leszek | Pawlaczyk | Dr hab. inż. |  ( 05336 ) </v>
      </c>
      <c r="P52" s="22" t="str">
        <f>VLOOKUP(K52,Prowadzacy!$F$2:$K$109,5,FALSE)</f>
        <v>K37W05D02</v>
      </c>
      <c r="Q52" s="22" t="str">
        <f>VLOOKUP(K52,Prowadzacy!$F$2:$K$109,6,FALSE)</f>
        <v>ZNEMAP</v>
      </c>
      <c r="R52" s="36" t="s">
        <v>1900</v>
      </c>
      <c r="S52" s="22"/>
      <c r="T52" s="22"/>
      <c r="U52" s="22"/>
      <c r="V52" s="22"/>
      <c r="W52" s="37"/>
      <c r="X52" s="36" t="s">
        <v>222</v>
      </c>
      <c r="Y52" s="37"/>
      <c r="Z52" s="36"/>
      <c r="AA52" s="12"/>
      <c r="AB52" s="10"/>
      <c r="AC52" s="10"/>
      <c r="AD52" s="10"/>
      <c r="AE52" s="10"/>
      <c r="AF52" s="10"/>
      <c r="AG52" s="10"/>
      <c r="AH52" s="10"/>
      <c r="AI52" s="10"/>
      <c r="AJ52" s="10"/>
      <c r="AK52" s="10"/>
      <c r="AL52" s="10"/>
    </row>
    <row r="53" spans="1:38" ht="91.5">
      <c r="A53" s="151">
        <v>48</v>
      </c>
      <c r="B53" s="22" t="str">
        <f>VLOOKUP(E53,studia!$F$1:$I$12,2,FALSE)</f>
        <v>Automatyka i Robotyka</v>
      </c>
      <c r="C53" s="22" t="str">
        <f>VLOOKUP(E53,studia!$F$1:$I$12,3,FALSE)</f>
        <v>inż.</v>
      </c>
      <c r="D53" s="22" t="str">
        <f>VLOOKUP(E53,studia!$F$1:$I$12,4,FALSE)</f>
        <v>AMU</v>
      </c>
      <c r="E53" s="36" t="s">
        <v>787</v>
      </c>
      <c r="F53" s="36"/>
      <c r="G53" s="37"/>
      <c r="H53" s="37" t="s">
        <v>1862</v>
      </c>
      <c r="I53" s="37" t="s">
        <v>1863</v>
      </c>
      <c r="J53" s="37" t="s">
        <v>1864</v>
      </c>
      <c r="K53" s="37" t="s">
        <v>1499</v>
      </c>
      <c r="L53" s="21" t="str">
        <f>VLOOKUP(K53,Prowadzacy!$F$2:$J$109,2,FALSE)</f>
        <v>Leszek</v>
      </c>
      <c r="M53" s="21">
        <f>VLOOKUP(K53,Prowadzacy!$F$2:$K$109,3,FALSE)</f>
        <v>0</v>
      </c>
      <c r="N53" s="21" t="str">
        <f>VLOOKUP(K53,Prowadzacy!$F$2:$K$109,4,FALSE)</f>
        <v>Pawlaczyk</v>
      </c>
      <c r="O53" s="22" t="str">
        <f>VLOOKUP(K53,Prowadzacy!$F$2:$M$109,8,FALSE)</f>
        <v xml:space="preserve">Leszek | Pawlaczyk | Dr hab. inż. |  ( 05336 ) </v>
      </c>
      <c r="P53" s="22" t="str">
        <f>VLOOKUP(K53,Prowadzacy!$F$2:$K$109,5,FALSE)</f>
        <v>K37W05D02</v>
      </c>
      <c r="Q53" s="22" t="str">
        <f>VLOOKUP(K53,Prowadzacy!$F$2:$K$109,6,FALSE)</f>
        <v>ZNEMAP</v>
      </c>
      <c r="R53" s="36" t="s">
        <v>1900</v>
      </c>
      <c r="S53" s="22"/>
      <c r="T53" s="22"/>
      <c r="U53" s="22"/>
      <c r="V53" s="22"/>
      <c r="W53" s="37"/>
      <c r="X53" s="36" t="s">
        <v>222</v>
      </c>
      <c r="Y53" s="37"/>
      <c r="Z53" s="36"/>
      <c r="AA53" s="12"/>
      <c r="AB53" s="10"/>
      <c r="AC53" s="10"/>
      <c r="AD53" s="10"/>
      <c r="AE53" s="10"/>
      <c r="AF53" s="10"/>
      <c r="AG53" s="10"/>
      <c r="AH53" s="10"/>
      <c r="AI53" s="10"/>
      <c r="AJ53" s="10"/>
      <c r="AK53" s="10"/>
      <c r="AL53" s="10"/>
    </row>
    <row r="54" spans="1:38" ht="180.75">
      <c r="A54" s="146">
        <v>49</v>
      </c>
      <c r="B54" s="22" t="str">
        <f>VLOOKUP(E54,studia!$F$1:$I$12,2,FALSE)</f>
        <v>Automatyka i Robotyka</v>
      </c>
      <c r="C54" s="22" t="str">
        <f>VLOOKUP(E54,studia!$F$1:$I$12,3,FALSE)</f>
        <v>inż.</v>
      </c>
      <c r="D54" s="22" t="str">
        <f>VLOOKUP(E54,studia!$F$1:$I$12,4,FALSE)</f>
        <v>AMU</v>
      </c>
      <c r="E54" s="36" t="s">
        <v>787</v>
      </c>
      <c r="F54" s="163" t="s">
        <v>2172</v>
      </c>
      <c r="G54" s="37" t="s">
        <v>230</v>
      </c>
      <c r="H54" s="37" t="s">
        <v>1319</v>
      </c>
      <c r="I54" s="37" t="s">
        <v>1320</v>
      </c>
      <c r="J54" s="37" t="s">
        <v>1321</v>
      </c>
      <c r="K54" s="37" t="s">
        <v>1309</v>
      </c>
      <c r="L54" s="21" t="str">
        <f>VLOOKUP(K54,Prowadzacy!$F$2:$J$109,2,FALSE)</f>
        <v>Marcin</v>
      </c>
      <c r="M54" s="21" t="str">
        <f>VLOOKUP(K54,Prowadzacy!$F$2:$K$109,3,FALSE)</f>
        <v>Stanisław</v>
      </c>
      <c r="N54" s="21" t="str">
        <f>VLOOKUP(K54,Prowadzacy!$F$2:$K$109,4,FALSE)</f>
        <v>Pawlak</v>
      </c>
      <c r="O54" s="22" t="str">
        <f>VLOOKUP(K54,Prowadzacy!$F$2:$M$109,8,FALSE)</f>
        <v xml:space="preserve">Marcin | Pawlak | Dr inż. |  ( 05337 ) </v>
      </c>
      <c r="P54" s="22" t="str">
        <f>VLOOKUP(K54,Prowadzacy!$F$2:$K$109,5,FALSE)</f>
        <v>K37W05D02</v>
      </c>
      <c r="Q54" s="22" t="str">
        <f>VLOOKUP(K54,Prowadzacy!$F$2:$K$109,6,FALSE)</f>
        <v>ZNEMAP</v>
      </c>
      <c r="R54" s="36" t="s">
        <v>1464</v>
      </c>
      <c r="S54" s="22" t="str">
        <f>VLOOKUP(R54,Prowadzacy!$F$2:$K$109,2,FALSE)</f>
        <v>Krzysztof</v>
      </c>
      <c r="T54" s="22" t="str">
        <f>VLOOKUP(R54,Prowadzacy!$F$2:$K$109,3,FALSE)</f>
        <v>Paweł</v>
      </c>
      <c r="U54" s="22" t="str">
        <f>VLOOKUP(R54,Prowadzacy!$F$2:$K$109,4,FALSE)</f>
        <v>Dyrcz</v>
      </c>
      <c r="V54" s="22" t="str">
        <f>VLOOKUP(R54,Prowadzacy!$F$2:$M$109,8,FALSE)</f>
        <v xml:space="preserve">Krzysztof | Dyrcz | Dr inż. |  ( 05307 ) </v>
      </c>
      <c r="W54" s="37"/>
      <c r="X54" s="36" t="s">
        <v>222</v>
      </c>
      <c r="Y54" s="37"/>
      <c r="Z54" s="36"/>
      <c r="AA54" s="12"/>
      <c r="AB54" s="10"/>
      <c r="AC54" s="10"/>
      <c r="AD54" s="10"/>
      <c r="AE54" s="10"/>
      <c r="AF54" s="10"/>
      <c r="AG54" s="10"/>
      <c r="AH54" s="10"/>
      <c r="AI54" s="10"/>
      <c r="AJ54" s="10"/>
      <c r="AK54" s="10"/>
      <c r="AL54" s="10"/>
    </row>
    <row r="55" spans="1:38" ht="168">
      <c r="A55" s="151">
        <v>50</v>
      </c>
      <c r="B55" s="22" t="str">
        <f>VLOOKUP(E55,studia!$F$1:$I$12,2,FALSE)</f>
        <v>Automatyka i Robotyka</v>
      </c>
      <c r="C55" s="22" t="str">
        <f>VLOOKUP(E55,studia!$F$1:$I$12,3,FALSE)</f>
        <v>inż.</v>
      </c>
      <c r="D55" s="22" t="str">
        <f>VLOOKUP(E55,studia!$F$1:$I$12,4,FALSE)</f>
        <v>AMU</v>
      </c>
      <c r="E55" s="36" t="s">
        <v>787</v>
      </c>
      <c r="F55" s="163" t="s">
        <v>2172</v>
      </c>
      <c r="G55" s="37" t="s">
        <v>230</v>
      </c>
      <c r="H55" s="37" t="s">
        <v>1322</v>
      </c>
      <c r="I55" s="37" t="s">
        <v>1323</v>
      </c>
      <c r="J55" s="37" t="s">
        <v>1324</v>
      </c>
      <c r="K55" s="37" t="s">
        <v>1309</v>
      </c>
      <c r="L55" s="21" t="str">
        <f>VLOOKUP(K55,Prowadzacy!$F$2:$J$109,2,FALSE)</f>
        <v>Marcin</v>
      </c>
      <c r="M55" s="21" t="str">
        <f>VLOOKUP(K55,Prowadzacy!$F$2:$K$109,3,FALSE)</f>
        <v>Stanisław</v>
      </c>
      <c r="N55" s="21" t="str">
        <f>VLOOKUP(K55,Prowadzacy!$F$2:$K$109,4,FALSE)</f>
        <v>Pawlak</v>
      </c>
      <c r="O55" s="22" t="str">
        <f>VLOOKUP(K55,Prowadzacy!$F$2:$M$109,8,FALSE)</f>
        <v xml:space="preserve">Marcin | Pawlak | Dr inż. |  ( 05337 ) </v>
      </c>
      <c r="P55" s="22" t="str">
        <f>VLOOKUP(K55,Prowadzacy!$F$2:$K$109,5,FALSE)</f>
        <v>K37W05D02</v>
      </c>
      <c r="Q55" s="22" t="str">
        <f>VLOOKUP(K55,Prowadzacy!$F$2:$K$109,6,FALSE)</f>
        <v>ZNEMAP</v>
      </c>
      <c r="R55" s="36" t="s">
        <v>1464</v>
      </c>
      <c r="S55" s="22" t="str">
        <f>VLOOKUP(R55,Prowadzacy!$F$2:$K$109,2,FALSE)</f>
        <v>Krzysztof</v>
      </c>
      <c r="T55" s="22" t="str">
        <f>VLOOKUP(R55,Prowadzacy!$F$2:$K$109,3,FALSE)</f>
        <v>Paweł</v>
      </c>
      <c r="U55" s="22" t="str">
        <f>VLOOKUP(R55,Prowadzacy!$F$2:$K$109,4,FALSE)</f>
        <v>Dyrcz</v>
      </c>
      <c r="V55" s="22" t="str">
        <f>VLOOKUP(R55,Prowadzacy!$F$2:$M$109,8,FALSE)</f>
        <v xml:space="preserve">Krzysztof | Dyrcz | Dr inż. |  ( 05307 ) </v>
      </c>
      <c r="W55" s="37"/>
      <c r="X55" s="36" t="s">
        <v>222</v>
      </c>
      <c r="Y55" s="37"/>
      <c r="Z55" s="36"/>
      <c r="AA55" s="12"/>
      <c r="AB55" s="10"/>
      <c r="AC55" s="10"/>
      <c r="AD55" s="10"/>
      <c r="AE55" s="10"/>
      <c r="AF55" s="10"/>
      <c r="AG55" s="10"/>
      <c r="AH55" s="10"/>
      <c r="AI55" s="10"/>
      <c r="AJ55" s="10"/>
      <c r="AK55" s="10"/>
      <c r="AL55" s="10"/>
    </row>
    <row r="56" spans="1:38" ht="180.75">
      <c r="A56" s="146">
        <v>51</v>
      </c>
      <c r="B56" s="22" t="str">
        <f>VLOOKUP(E56,studia!$F$1:$I$12,2,FALSE)</f>
        <v>Automatyka i Robotyka</v>
      </c>
      <c r="C56" s="22" t="str">
        <f>VLOOKUP(E56,studia!$F$1:$I$12,3,FALSE)</f>
        <v>inż.</v>
      </c>
      <c r="D56" s="22" t="str">
        <f>VLOOKUP(E56,studia!$F$1:$I$12,4,FALSE)</f>
        <v>AMU</v>
      </c>
      <c r="E56" s="36" t="s">
        <v>787</v>
      </c>
      <c r="F56" s="163" t="s">
        <v>2172</v>
      </c>
      <c r="G56" s="37" t="s">
        <v>230</v>
      </c>
      <c r="H56" s="37" t="s">
        <v>1325</v>
      </c>
      <c r="I56" s="37" t="s">
        <v>1326</v>
      </c>
      <c r="J56" s="37" t="s">
        <v>1327</v>
      </c>
      <c r="K56" s="37" t="s">
        <v>1309</v>
      </c>
      <c r="L56" s="21" t="str">
        <f>VLOOKUP(K56,Prowadzacy!$F$2:$J$109,2,FALSE)</f>
        <v>Marcin</v>
      </c>
      <c r="M56" s="21" t="str">
        <f>VLOOKUP(K56,Prowadzacy!$F$2:$K$109,3,FALSE)</f>
        <v>Stanisław</v>
      </c>
      <c r="N56" s="21" t="str">
        <f>VLOOKUP(K56,Prowadzacy!$F$2:$K$109,4,FALSE)</f>
        <v>Pawlak</v>
      </c>
      <c r="O56" s="22" t="str">
        <f>VLOOKUP(K56,Prowadzacy!$F$2:$M$109,8,FALSE)</f>
        <v xml:space="preserve">Marcin | Pawlak | Dr inż. |  ( 05337 ) </v>
      </c>
      <c r="P56" s="22" t="str">
        <f>VLOOKUP(K56,Prowadzacy!$F$2:$K$109,5,FALSE)</f>
        <v>K37W05D02</v>
      </c>
      <c r="Q56" s="22" t="str">
        <f>VLOOKUP(K56,Prowadzacy!$F$2:$K$109,6,FALSE)</f>
        <v>ZNEMAP</v>
      </c>
      <c r="R56" s="36" t="s">
        <v>1464</v>
      </c>
      <c r="S56" s="22" t="str">
        <f>VLOOKUP(R56,Prowadzacy!$F$2:$K$109,2,FALSE)</f>
        <v>Krzysztof</v>
      </c>
      <c r="T56" s="22" t="str">
        <f>VLOOKUP(R56,Prowadzacy!$F$2:$K$109,3,FALSE)</f>
        <v>Paweł</v>
      </c>
      <c r="U56" s="22" t="str">
        <f>VLOOKUP(R56,Prowadzacy!$F$2:$K$109,4,FALSE)</f>
        <v>Dyrcz</v>
      </c>
      <c r="V56" s="22" t="str">
        <f>VLOOKUP(R56,Prowadzacy!$F$2:$M$109,8,FALSE)</f>
        <v xml:space="preserve">Krzysztof | Dyrcz | Dr inż. |  ( 05307 ) </v>
      </c>
      <c r="W56" s="37"/>
      <c r="X56" s="36" t="s">
        <v>222</v>
      </c>
      <c r="Y56" s="37"/>
      <c r="Z56" s="36"/>
      <c r="AA56" s="12"/>
      <c r="AB56" s="10"/>
      <c r="AC56" s="10"/>
      <c r="AD56" s="10"/>
      <c r="AE56" s="10"/>
      <c r="AF56" s="10"/>
      <c r="AG56" s="10"/>
      <c r="AH56" s="10"/>
      <c r="AI56" s="10"/>
      <c r="AJ56" s="10"/>
      <c r="AK56" s="10"/>
      <c r="AL56" s="10"/>
    </row>
    <row r="57" spans="1:38" ht="117">
      <c r="A57" s="151">
        <v>52</v>
      </c>
      <c r="B57" s="22" t="str">
        <f>VLOOKUP(E57,studia!$F$1:$I$12,2,FALSE)</f>
        <v>Automatyka i Robotyka</v>
      </c>
      <c r="C57" s="22" t="str">
        <f>VLOOKUP(E57,studia!$F$1:$I$12,3,FALSE)</f>
        <v>inż.</v>
      </c>
      <c r="D57" s="22" t="str">
        <f>VLOOKUP(E57,studia!$F$1:$I$12,4,FALSE)</f>
        <v>AMU</v>
      </c>
      <c r="E57" s="36" t="s">
        <v>787</v>
      </c>
      <c r="F57" s="163" t="s">
        <v>2172</v>
      </c>
      <c r="G57" s="37" t="s">
        <v>230</v>
      </c>
      <c r="H57" s="37" t="s">
        <v>1328</v>
      </c>
      <c r="I57" s="37" t="s">
        <v>1329</v>
      </c>
      <c r="J57" s="37" t="s">
        <v>1330</v>
      </c>
      <c r="K57" s="37" t="s">
        <v>1309</v>
      </c>
      <c r="L57" s="21" t="str">
        <f>VLOOKUP(K57,Prowadzacy!$F$2:$J$109,2,FALSE)</f>
        <v>Marcin</v>
      </c>
      <c r="M57" s="21" t="str">
        <f>VLOOKUP(K57,Prowadzacy!$F$2:$K$109,3,FALSE)</f>
        <v>Stanisław</v>
      </c>
      <c r="N57" s="21" t="str">
        <f>VLOOKUP(K57,Prowadzacy!$F$2:$K$109,4,FALSE)</f>
        <v>Pawlak</v>
      </c>
      <c r="O57" s="22" t="str">
        <f>VLOOKUP(K57,Prowadzacy!$F$2:$M$109,8,FALSE)</f>
        <v xml:space="preserve">Marcin | Pawlak | Dr inż. |  ( 05337 ) </v>
      </c>
      <c r="P57" s="22" t="str">
        <f>VLOOKUP(K57,Prowadzacy!$F$2:$K$109,5,FALSE)</f>
        <v>K37W05D02</v>
      </c>
      <c r="Q57" s="22" t="str">
        <f>VLOOKUP(K57,Prowadzacy!$F$2:$K$109,6,FALSE)</f>
        <v>ZNEMAP</v>
      </c>
      <c r="R57" s="36" t="s">
        <v>1464</v>
      </c>
      <c r="S57" s="22" t="str">
        <f>VLOOKUP(R57,Prowadzacy!$F$2:$K$109,2,FALSE)</f>
        <v>Krzysztof</v>
      </c>
      <c r="T57" s="22" t="str">
        <f>VLOOKUP(R57,Prowadzacy!$F$2:$K$109,3,FALSE)</f>
        <v>Paweł</v>
      </c>
      <c r="U57" s="22" t="str">
        <f>VLOOKUP(R57,Prowadzacy!$F$2:$K$109,4,FALSE)</f>
        <v>Dyrcz</v>
      </c>
      <c r="V57" s="22" t="str">
        <f>VLOOKUP(R57,Prowadzacy!$F$2:$M$109,8,FALSE)</f>
        <v xml:space="preserve">Krzysztof | Dyrcz | Dr inż. |  ( 05307 ) </v>
      </c>
      <c r="W57" s="37"/>
      <c r="X57" s="36" t="s">
        <v>222</v>
      </c>
      <c r="Y57" s="37"/>
      <c r="Z57" s="36"/>
      <c r="AA57" s="12"/>
      <c r="AB57" s="10"/>
      <c r="AC57" s="10"/>
      <c r="AD57" s="10"/>
      <c r="AE57" s="10"/>
      <c r="AF57" s="10"/>
      <c r="AG57" s="10"/>
      <c r="AH57" s="10"/>
      <c r="AI57" s="10"/>
      <c r="AJ57" s="10"/>
      <c r="AK57" s="10"/>
      <c r="AL57" s="10"/>
    </row>
    <row r="58" spans="1:38" ht="193.5">
      <c r="A58" s="146">
        <v>53</v>
      </c>
      <c r="B58" s="22" t="str">
        <f>VLOOKUP(E58,studia!$F$1:$I$12,2,FALSE)</f>
        <v>Automatyka i Robotyka</v>
      </c>
      <c r="C58" s="22" t="str">
        <f>VLOOKUP(E58,studia!$F$1:$I$12,3,FALSE)</f>
        <v>inż.</v>
      </c>
      <c r="D58" s="22" t="str">
        <f>VLOOKUP(E58,studia!$F$1:$I$12,4,FALSE)</f>
        <v>AMU</v>
      </c>
      <c r="E58" s="36" t="s">
        <v>787</v>
      </c>
      <c r="F58" s="163" t="s">
        <v>2172</v>
      </c>
      <c r="G58" s="37" t="s">
        <v>230</v>
      </c>
      <c r="H58" s="37" t="s">
        <v>1853</v>
      </c>
      <c r="I58" s="37" t="s">
        <v>1854</v>
      </c>
      <c r="J58" s="37" t="s">
        <v>1855</v>
      </c>
      <c r="K58" s="37" t="s">
        <v>1309</v>
      </c>
      <c r="L58" s="21" t="str">
        <f>VLOOKUP(K58,Prowadzacy!$F$2:$J$109,2,FALSE)</f>
        <v>Marcin</v>
      </c>
      <c r="M58" s="21" t="str">
        <f>VLOOKUP(K58,Prowadzacy!$F$2:$K$109,3,FALSE)</f>
        <v>Stanisław</v>
      </c>
      <c r="N58" s="21" t="str">
        <f>VLOOKUP(K58,Prowadzacy!$F$2:$K$109,4,FALSE)</f>
        <v>Pawlak</v>
      </c>
      <c r="O58" s="22" t="str">
        <f>VLOOKUP(K58,Prowadzacy!$F$2:$M$109,8,FALSE)</f>
        <v xml:space="preserve">Marcin | Pawlak | Dr inż. |  ( 05337 ) </v>
      </c>
      <c r="P58" s="22" t="str">
        <f>VLOOKUP(K58,Prowadzacy!$F$2:$K$109,5,FALSE)</f>
        <v>K37W05D02</v>
      </c>
      <c r="Q58" s="22" t="str">
        <f>VLOOKUP(K58,Prowadzacy!$F$2:$K$109,6,FALSE)</f>
        <v>ZNEMAP</v>
      </c>
      <c r="R58" s="36" t="s">
        <v>1464</v>
      </c>
      <c r="S58" s="22"/>
      <c r="T58" s="22"/>
      <c r="U58" s="22"/>
      <c r="V58" s="22"/>
      <c r="W58" s="37"/>
      <c r="X58" s="36" t="s">
        <v>222</v>
      </c>
      <c r="Y58" s="37"/>
      <c r="Z58" s="36"/>
      <c r="AA58" s="12"/>
      <c r="AB58" s="10"/>
      <c r="AC58" s="10"/>
      <c r="AD58" s="10"/>
      <c r="AE58" s="10"/>
      <c r="AF58" s="10"/>
      <c r="AG58" s="10"/>
      <c r="AH58" s="10"/>
      <c r="AI58" s="10"/>
      <c r="AJ58" s="10"/>
      <c r="AK58" s="10"/>
      <c r="AL58" s="10"/>
    </row>
    <row r="59" spans="1:38" ht="206.25">
      <c r="A59" s="151">
        <v>54</v>
      </c>
      <c r="B59" s="22" t="str">
        <f>VLOOKUP(E59,studia!$F$1:$I$12,2,FALSE)</f>
        <v>Automatyka i Robotyka</v>
      </c>
      <c r="C59" s="22" t="str">
        <f>VLOOKUP(E59,studia!$F$1:$I$12,3,FALSE)</f>
        <v>inż.</v>
      </c>
      <c r="D59" s="22" t="str">
        <f>VLOOKUP(E59,studia!$F$1:$I$12,4,FALSE)</f>
        <v>AMU</v>
      </c>
      <c r="E59" s="36" t="s">
        <v>787</v>
      </c>
      <c r="F59" s="36"/>
      <c r="G59" s="37"/>
      <c r="H59" s="37" t="s">
        <v>1337</v>
      </c>
      <c r="I59" s="37" t="s">
        <v>1338</v>
      </c>
      <c r="J59" s="37" t="s">
        <v>1928</v>
      </c>
      <c r="K59" s="37" t="s">
        <v>1339</v>
      </c>
      <c r="L59" s="21" t="str">
        <f>VLOOKUP(K59,Prowadzacy!$F$2:$J$109,2,FALSE)</f>
        <v>Piotr</v>
      </c>
      <c r="M59" s="21" t="str">
        <f>VLOOKUP(K59,Prowadzacy!$F$2:$K$109,3,FALSE)</f>
        <v>Jóżef</v>
      </c>
      <c r="N59" s="21" t="str">
        <f>VLOOKUP(K59,Prowadzacy!$F$2:$K$109,4,FALSE)</f>
        <v>Serkies</v>
      </c>
      <c r="O59" s="22" t="str">
        <f>VLOOKUP(K59,Prowadzacy!$F$2:$M$109,8,FALSE)</f>
        <v xml:space="preserve">Piotr | Serkies | Dr hab. inż. |  ( 05383 ) </v>
      </c>
      <c r="P59" s="22" t="str">
        <f>VLOOKUP(K59,Prowadzacy!$F$2:$K$109,5,FALSE)</f>
        <v>K37W05D02</v>
      </c>
      <c r="Q59" s="22" t="str">
        <f>VLOOKUP(K59,Prowadzacy!$F$2:$K$109,6,FALSE)</f>
        <v>ZNEMAP</v>
      </c>
      <c r="R59" s="36" t="s">
        <v>1420</v>
      </c>
      <c r="S59" s="22" t="str">
        <f>VLOOKUP(R59,Prowadzacy!$F$2:$K$109,2,FALSE)</f>
        <v>Karol</v>
      </c>
      <c r="T59" s="22">
        <f>VLOOKUP(R59,Prowadzacy!$F$2:$K$109,3,FALSE)</f>
        <v>0</v>
      </c>
      <c r="U59" s="22" t="str">
        <f>VLOOKUP(R59,Prowadzacy!$F$2:$K$109,4,FALSE)</f>
        <v>Wróbel</v>
      </c>
      <c r="V59" s="22" t="str">
        <f>VLOOKUP(R59,Prowadzacy!$F$2:$M$109,8,FALSE)</f>
        <v xml:space="preserve">Karol | Wróbel | Dr inż. |  ( 053112 ) </v>
      </c>
      <c r="W59" s="37"/>
      <c r="X59" s="36" t="s">
        <v>222</v>
      </c>
      <c r="Y59" s="37"/>
      <c r="Z59" s="36"/>
      <c r="AA59" s="12"/>
      <c r="AB59" s="10"/>
      <c r="AC59" s="10"/>
      <c r="AD59" s="10"/>
      <c r="AE59" s="10"/>
      <c r="AF59" s="10"/>
      <c r="AG59" s="10"/>
      <c r="AH59" s="10"/>
      <c r="AI59" s="10"/>
      <c r="AJ59" s="10"/>
      <c r="AK59" s="10"/>
      <c r="AL59" s="10"/>
    </row>
    <row r="60" spans="1:38" ht="219">
      <c r="A60" s="146">
        <v>55</v>
      </c>
      <c r="B60" s="22" t="str">
        <f>VLOOKUP(E60,studia!$F$1:$I$12,2,FALSE)</f>
        <v>Automatyka i Robotyka</v>
      </c>
      <c r="C60" s="22" t="str">
        <f>VLOOKUP(E60,studia!$F$1:$I$12,3,FALSE)</f>
        <v>inż.</v>
      </c>
      <c r="D60" s="22" t="str">
        <f>VLOOKUP(E60,studia!$F$1:$I$12,4,FALSE)</f>
        <v>AMU</v>
      </c>
      <c r="E60" s="36" t="s">
        <v>787</v>
      </c>
      <c r="F60" s="163" t="s">
        <v>2172</v>
      </c>
      <c r="G60" s="37" t="s">
        <v>230</v>
      </c>
      <c r="H60" s="37" t="s">
        <v>1340</v>
      </c>
      <c r="I60" s="37" t="s">
        <v>1341</v>
      </c>
      <c r="J60" s="37" t="s">
        <v>1929</v>
      </c>
      <c r="K60" s="37" t="s">
        <v>1339</v>
      </c>
      <c r="L60" s="21" t="str">
        <f>VLOOKUP(K60,Prowadzacy!$F$2:$J$109,2,FALSE)</f>
        <v>Piotr</v>
      </c>
      <c r="M60" s="21" t="str">
        <f>VLOOKUP(K60,Prowadzacy!$F$2:$K$109,3,FALSE)</f>
        <v>Jóżef</v>
      </c>
      <c r="N60" s="21" t="str">
        <f>VLOOKUP(K60,Prowadzacy!$F$2:$K$109,4,FALSE)</f>
        <v>Serkies</v>
      </c>
      <c r="O60" s="22" t="str">
        <f>VLOOKUP(K60,Prowadzacy!$F$2:$M$109,8,FALSE)</f>
        <v xml:space="preserve">Piotr | Serkies | Dr hab. inż. |  ( 05383 ) </v>
      </c>
      <c r="P60" s="22" t="str">
        <f>VLOOKUP(K60,Prowadzacy!$F$2:$K$109,5,FALSE)</f>
        <v>K37W05D02</v>
      </c>
      <c r="Q60" s="22" t="str">
        <f>VLOOKUP(K60,Prowadzacy!$F$2:$K$109,6,FALSE)</f>
        <v>ZNEMAP</v>
      </c>
      <c r="R60" s="36" t="s">
        <v>1367</v>
      </c>
      <c r="S60" s="22" t="str">
        <f>VLOOKUP(R60,Prowadzacy!$F$2:$K$109,2,FALSE)</f>
        <v>Grzegorz</v>
      </c>
      <c r="T60" s="22" t="str">
        <f>VLOOKUP(R60,Prowadzacy!$F$2:$K$109,3,FALSE)</f>
        <v>Jakub</v>
      </c>
      <c r="U60" s="22" t="str">
        <f>VLOOKUP(R60,Prowadzacy!$F$2:$K$109,4,FALSE)</f>
        <v>Tarchała</v>
      </c>
      <c r="V60" s="22" t="str">
        <f>VLOOKUP(R60,Prowadzacy!$F$2:$M$109,8,FALSE)</f>
        <v xml:space="preserve">Grzegorz | Tarchała | Dr hab. inż. |  ( 05385 ) </v>
      </c>
      <c r="W60" s="37"/>
      <c r="X60" s="36" t="s">
        <v>222</v>
      </c>
      <c r="Y60" s="37"/>
      <c r="Z60" s="36"/>
      <c r="AA60" s="12"/>
      <c r="AB60" s="10"/>
      <c r="AC60" s="10"/>
      <c r="AD60" s="10"/>
      <c r="AE60" s="10"/>
      <c r="AF60" s="10"/>
      <c r="AG60" s="10"/>
      <c r="AH60" s="10"/>
      <c r="AI60" s="10"/>
      <c r="AJ60" s="10"/>
      <c r="AK60" s="10"/>
      <c r="AL60" s="10"/>
    </row>
    <row r="61" spans="1:38" ht="193.5">
      <c r="A61" s="151">
        <v>56</v>
      </c>
      <c r="B61" s="22" t="str">
        <f>VLOOKUP(E61,studia!$F$1:$I$12,2,FALSE)</f>
        <v>Automatyka i Robotyka</v>
      </c>
      <c r="C61" s="22" t="str">
        <f>VLOOKUP(E61,studia!$F$1:$I$12,3,FALSE)</f>
        <v>inż.</v>
      </c>
      <c r="D61" s="22" t="str">
        <f>VLOOKUP(E61,studia!$F$1:$I$12,4,FALSE)</f>
        <v>AMU</v>
      </c>
      <c r="E61" s="36" t="s">
        <v>787</v>
      </c>
      <c r="F61" s="163" t="s">
        <v>2172</v>
      </c>
      <c r="G61" s="37" t="s">
        <v>230</v>
      </c>
      <c r="H61" s="37" t="s">
        <v>1342</v>
      </c>
      <c r="I61" s="37" t="s">
        <v>1343</v>
      </c>
      <c r="J61" s="37" t="s">
        <v>1930</v>
      </c>
      <c r="K61" s="37" t="s">
        <v>1339</v>
      </c>
      <c r="L61" s="21" t="str">
        <f>VLOOKUP(K61,Prowadzacy!$F$2:$J$109,2,FALSE)</f>
        <v>Piotr</v>
      </c>
      <c r="M61" s="21" t="str">
        <f>VLOOKUP(K61,Prowadzacy!$F$2:$K$109,3,FALSE)</f>
        <v>Jóżef</v>
      </c>
      <c r="N61" s="21" t="str">
        <f>VLOOKUP(K61,Prowadzacy!$F$2:$K$109,4,FALSE)</f>
        <v>Serkies</v>
      </c>
      <c r="O61" s="22" t="str">
        <f>VLOOKUP(K61,Prowadzacy!$F$2:$M$109,8,FALSE)</f>
        <v xml:space="preserve">Piotr | Serkies | Dr hab. inż. |  ( 05383 ) </v>
      </c>
      <c r="P61" s="22" t="str">
        <f>VLOOKUP(K61,Prowadzacy!$F$2:$K$109,5,FALSE)</f>
        <v>K37W05D02</v>
      </c>
      <c r="Q61" s="22" t="str">
        <f>VLOOKUP(K61,Prowadzacy!$F$2:$K$109,6,FALSE)</f>
        <v>ZNEMAP</v>
      </c>
      <c r="R61" s="36" t="s">
        <v>1498</v>
      </c>
      <c r="S61" s="22" t="str">
        <f>VLOOKUP(R61,Prowadzacy!$F$2:$K$109,2,FALSE)</f>
        <v>Krzysztof</v>
      </c>
      <c r="T61" s="22">
        <f>VLOOKUP(R61,Prowadzacy!$F$2:$K$109,3,FALSE)</f>
        <v>0</v>
      </c>
      <c r="U61" s="22" t="str">
        <f>VLOOKUP(R61,Prowadzacy!$F$2:$K$109,4,FALSE)</f>
        <v>Szabat</v>
      </c>
      <c r="V61" s="22" t="str">
        <f>VLOOKUP(R61,Prowadzacy!$F$2:$M$109,8,FALSE)</f>
        <v xml:space="preserve">Krzysztof | Szabat | Prof. dr hab. inż. |  ( 05344 ) </v>
      </c>
      <c r="W61" s="37"/>
      <c r="X61" s="36" t="s">
        <v>222</v>
      </c>
      <c r="Y61" s="37"/>
      <c r="Z61" s="36"/>
      <c r="AA61" s="12"/>
      <c r="AB61" s="10"/>
      <c r="AC61" s="10"/>
      <c r="AD61" s="10"/>
      <c r="AE61" s="10"/>
      <c r="AF61" s="10"/>
      <c r="AG61" s="10"/>
      <c r="AH61" s="10"/>
      <c r="AI61" s="10"/>
      <c r="AJ61" s="10"/>
      <c r="AK61" s="10"/>
      <c r="AL61" s="10"/>
    </row>
    <row r="62" spans="1:38" ht="180.75">
      <c r="A62" s="146">
        <v>57</v>
      </c>
      <c r="B62" s="22" t="str">
        <f>VLOOKUP(E62,studia!$F$1:$I$12,2,FALSE)</f>
        <v>Automatyka i Robotyka</v>
      </c>
      <c r="C62" s="22" t="str">
        <f>VLOOKUP(E62,studia!$F$1:$I$12,3,FALSE)</f>
        <v>inż.</v>
      </c>
      <c r="D62" s="22" t="str">
        <f>VLOOKUP(E62,studia!$F$1:$I$12,4,FALSE)</f>
        <v>AMU</v>
      </c>
      <c r="E62" s="36" t="s">
        <v>787</v>
      </c>
      <c r="F62" s="163" t="s">
        <v>2172</v>
      </c>
      <c r="G62" s="37" t="s">
        <v>230</v>
      </c>
      <c r="H62" s="37" t="s">
        <v>1344</v>
      </c>
      <c r="I62" s="37" t="s">
        <v>1345</v>
      </c>
      <c r="J62" s="37" t="s">
        <v>1931</v>
      </c>
      <c r="K62" s="37" t="s">
        <v>1339</v>
      </c>
      <c r="L62" s="21" t="str">
        <f>VLOOKUP(K62,Prowadzacy!$F$2:$J$109,2,FALSE)</f>
        <v>Piotr</v>
      </c>
      <c r="M62" s="21" t="str">
        <f>VLOOKUP(K62,Prowadzacy!$F$2:$K$109,3,FALSE)</f>
        <v>Jóżef</v>
      </c>
      <c r="N62" s="21" t="str">
        <f>VLOOKUP(K62,Prowadzacy!$F$2:$K$109,4,FALSE)</f>
        <v>Serkies</v>
      </c>
      <c r="O62" s="22" t="str">
        <f>VLOOKUP(K62,Prowadzacy!$F$2:$M$109,8,FALSE)</f>
        <v xml:space="preserve">Piotr | Serkies | Dr hab. inż. |  ( 05383 ) </v>
      </c>
      <c r="P62" s="22" t="str">
        <f>VLOOKUP(K62,Prowadzacy!$F$2:$K$109,5,FALSE)</f>
        <v>K37W05D02</v>
      </c>
      <c r="Q62" s="22" t="str">
        <f>VLOOKUP(K62,Prowadzacy!$F$2:$K$109,6,FALSE)</f>
        <v>ZNEMAP</v>
      </c>
      <c r="R62" s="36" t="s">
        <v>1420</v>
      </c>
      <c r="S62" s="22" t="str">
        <f>VLOOKUP(R62,Prowadzacy!$F$2:$K$109,2,FALSE)</f>
        <v>Karol</v>
      </c>
      <c r="T62" s="22">
        <f>VLOOKUP(R62,Prowadzacy!$F$2:$K$109,3,FALSE)</f>
        <v>0</v>
      </c>
      <c r="U62" s="22" t="str">
        <f>VLOOKUP(R62,Prowadzacy!$F$2:$K$109,4,FALSE)</f>
        <v>Wróbel</v>
      </c>
      <c r="V62" s="22" t="str">
        <f>VLOOKUP(R62,Prowadzacy!$F$2:$M$109,8,FALSE)</f>
        <v xml:space="preserve">Karol | Wróbel | Dr inż. |  ( 053112 ) </v>
      </c>
      <c r="W62" s="37"/>
      <c r="X62" s="36" t="s">
        <v>222</v>
      </c>
      <c r="Y62" s="37"/>
      <c r="Z62" s="36"/>
      <c r="AA62" s="12"/>
      <c r="AB62" s="10"/>
      <c r="AC62" s="10"/>
      <c r="AD62" s="10"/>
      <c r="AE62" s="10"/>
      <c r="AF62" s="10"/>
      <c r="AG62" s="10"/>
      <c r="AH62" s="10"/>
      <c r="AI62" s="10"/>
      <c r="AJ62" s="10"/>
      <c r="AK62" s="10"/>
      <c r="AL62" s="10"/>
    </row>
    <row r="63" spans="1:38" ht="206.25">
      <c r="A63" s="151">
        <v>58</v>
      </c>
      <c r="B63" s="22" t="str">
        <f>VLOOKUP(E63,studia!$F$1:$I$12,2,FALSE)</f>
        <v>Automatyka i Robotyka</v>
      </c>
      <c r="C63" s="22" t="str">
        <f>VLOOKUP(E63,studia!$F$1:$I$12,3,FALSE)</f>
        <v>inż.</v>
      </c>
      <c r="D63" s="22" t="str">
        <f>VLOOKUP(E63,studia!$F$1:$I$12,4,FALSE)</f>
        <v>AMU</v>
      </c>
      <c r="E63" s="36" t="s">
        <v>787</v>
      </c>
      <c r="F63" s="163" t="s">
        <v>2172</v>
      </c>
      <c r="G63" s="37"/>
      <c r="H63" s="37" t="s">
        <v>1346</v>
      </c>
      <c r="I63" s="37" t="s">
        <v>1347</v>
      </c>
      <c r="J63" s="37" t="s">
        <v>1932</v>
      </c>
      <c r="K63" s="37" t="s">
        <v>1339</v>
      </c>
      <c r="L63" s="21" t="str">
        <f>VLOOKUP(K63,Prowadzacy!$F$2:$J$109,2,FALSE)</f>
        <v>Piotr</v>
      </c>
      <c r="M63" s="21" t="str">
        <f>VLOOKUP(K63,Prowadzacy!$F$2:$K$109,3,FALSE)</f>
        <v>Jóżef</v>
      </c>
      <c r="N63" s="21" t="str">
        <f>VLOOKUP(K63,Prowadzacy!$F$2:$K$109,4,FALSE)</f>
        <v>Serkies</v>
      </c>
      <c r="O63" s="22" t="str">
        <f>VLOOKUP(K63,Prowadzacy!$F$2:$M$109,8,FALSE)</f>
        <v xml:space="preserve">Piotr | Serkies | Dr hab. inż. |  ( 05383 ) </v>
      </c>
      <c r="P63" s="22" t="str">
        <f>VLOOKUP(K63,Prowadzacy!$F$2:$K$109,5,FALSE)</f>
        <v>K37W05D02</v>
      </c>
      <c r="Q63" s="22" t="str">
        <f>VLOOKUP(K63,Prowadzacy!$F$2:$K$109,6,FALSE)</f>
        <v>ZNEMAP</v>
      </c>
      <c r="R63" s="36" t="s">
        <v>1367</v>
      </c>
      <c r="S63" s="22" t="str">
        <f>VLOOKUP(R63,Prowadzacy!$F$2:$K$109,2,FALSE)</f>
        <v>Grzegorz</v>
      </c>
      <c r="T63" s="22" t="str">
        <f>VLOOKUP(R63,Prowadzacy!$F$2:$K$109,3,FALSE)</f>
        <v>Jakub</v>
      </c>
      <c r="U63" s="22" t="str">
        <f>VLOOKUP(R63,Prowadzacy!$F$2:$K$109,4,FALSE)</f>
        <v>Tarchała</v>
      </c>
      <c r="V63" s="22" t="str">
        <f>VLOOKUP(R63,Prowadzacy!$F$2:$M$109,8,FALSE)</f>
        <v xml:space="preserve">Grzegorz | Tarchała | Dr hab. inż. |  ( 05385 ) </v>
      </c>
      <c r="W63" s="37"/>
      <c r="X63" s="36" t="s">
        <v>222</v>
      </c>
      <c r="Y63" s="37"/>
      <c r="Z63" s="36"/>
      <c r="AA63" s="12"/>
      <c r="AB63" s="10"/>
      <c r="AC63" s="10"/>
      <c r="AD63" s="10"/>
      <c r="AE63" s="10"/>
      <c r="AF63" s="10"/>
      <c r="AG63" s="10"/>
      <c r="AH63" s="10"/>
      <c r="AI63" s="10"/>
      <c r="AJ63" s="10"/>
      <c r="AK63" s="10"/>
      <c r="AL63" s="10"/>
    </row>
    <row r="64" spans="1:38" ht="193.5">
      <c r="A64" s="146">
        <v>59</v>
      </c>
      <c r="B64" s="22" t="str">
        <f>VLOOKUP(E64,studia!$F$1:$I$12,2,FALSE)</f>
        <v>Automatyka i Robotyka</v>
      </c>
      <c r="C64" s="22" t="str">
        <f>VLOOKUP(E64,studia!$F$1:$I$12,3,FALSE)</f>
        <v>inż.</v>
      </c>
      <c r="D64" s="22" t="str">
        <f>VLOOKUP(E64,studia!$F$1:$I$12,4,FALSE)</f>
        <v>AMU</v>
      </c>
      <c r="E64" s="36" t="s">
        <v>787</v>
      </c>
      <c r="F64" s="163" t="s">
        <v>2172</v>
      </c>
      <c r="G64" s="37" t="s">
        <v>230</v>
      </c>
      <c r="H64" s="37" t="s">
        <v>1348</v>
      </c>
      <c r="I64" s="37" t="s">
        <v>1349</v>
      </c>
      <c r="J64" s="37" t="s">
        <v>1933</v>
      </c>
      <c r="K64" s="37" t="s">
        <v>1339</v>
      </c>
      <c r="L64" s="21" t="str">
        <f>VLOOKUP(K64,Prowadzacy!$F$2:$J$109,2,FALSE)</f>
        <v>Piotr</v>
      </c>
      <c r="M64" s="21" t="str">
        <f>VLOOKUP(K64,Prowadzacy!$F$2:$K$109,3,FALSE)</f>
        <v>Jóżef</v>
      </c>
      <c r="N64" s="21" t="str">
        <f>VLOOKUP(K64,Prowadzacy!$F$2:$K$109,4,FALSE)</f>
        <v>Serkies</v>
      </c>
      <c r="O64" s="22" t="str">
        <f>VLOOKUP(K64,Prowadzacy!$F$2:$M$109,8,FALSE)</f>
        <v xml:space="preserve">Piotr | Serkies | Dr hab. inż. |  ( 05383 ) </v>
      </c>
      <c r="P64" s="22" t="str">
        <f>VLOOKUP(K64,Prowadzacy!$F$2:$K$109,5,FALSE)</f>
        <v>K37W05D02</v>
      </c>
      <c r="Q64" s="22" t="str">
        <f>VLOOKUP(K64,Prowadzacy!$F$2:$K$109,6,FALSE)</f>
        <v>ZNEMAP</v>
      </c>
      <c r="R64" s="36" t="s">
        <v>1498</v>
      </c>
      <c r="S64" s="22" t="str">
        <f>VLOOKUP(R64,Prowadzacy!$F$2:$K$109,2,FALSE)</f>
        <v>Krzysztof</v>
      </c>
      <c r="T64" s="22">
        <f>VLOOKUP(R64,Prowadzacy!$F$2:$K$109,3,FALSE)</f>
        <v>0</v>
      </c>
      <c r="U64" s="22" t="str">
        <f>VLOOKUP(R64,Prowadzacy!$F$2:$K$109,4,FALSE)</f>
        <v>Szabat</v>
      </c>
      <c r="V64" s="22" t="str">
        <f>VLOOKUP(R64,Prowadzacy!$F$2:$M$109,8,FALSE)</f>
        <v xml:space="preserve">Krzysztof | Szabat | Prof. dr hab. inż. |  ( 05344 ) </v>
      </c>
      <c r="W64" s="37"/>
      <c r="X64" s="36" t="s">
        <v>222</v>
      </c>
      <c r="Y64" s="37"/>
      <c r="Z64" s="36"/>
      <c r="AA64" s="12"/>
      <c r="AB64" s="10"/>
      <c r="AC64" s="10"/>
      <c r="AD64" s="10"/>
      <c r="AE64" s="10"/>
      <c r="AF64" s="10"/>
      <c r="AG64" s="10"/>
      <c r="AH64" s="10"/>
      <c r="AI64" s="10"/>
      <c r="AJ64" s="10"/>
      <c r="AK64" s="10"/>
      <c r="AL64" s="10"/>
    </row>
    <row r="65" spans="1:38" ht="180.75">
      <c r="A65" s="151">
        <v>60</v>
      </c>
      <c r="B65" s="22" t="str">
        <f>VLOOKUP(E65,studia!$F$1:$I$12,2,FALSE)</f>
        <v>Automatyka i Robotyka</v>
      </c>
      <c r="C65" s="22" t="str">
        <f>VLOOKUP(E65,studia!$F$1:$I$12,3,FALSE)</f>
        <v>inż.</v>
      </c>
      <c r="D65" s="22" t="str">
        <f>VLOOKUP(E65,studia!$F$1:$I$12,4,FALSE)</f>
        <v>AMU</v>
      </c>
      <c r="E65" s="36" t="s">
        <v>787</v>
      </c>
      <c r="F65" s="163" t="s">
        <v>2172</v>
      </c>
      <c r="G65" s="37" t="s">
        <v>230</v>
      </c>
      <c r="H65" s="37" t="s">
        <v>1350</v>
      </c>
      <c r="I65" s="37" t="s">
        <v>1351</v>
      </c>
      <c r="J65" s="37" t="s">
        <v>1934</v>
      </c>
      <c r="K65" s="37" t="s">
        <v>1339</v>
      </c>
      <c r="L65" s="21" t="str">
        <f>VLOOKUP(K65,Prowadzacy!$F$2:$J$109,2,FALSE)</f>
        <v>Piotr</v>
      </c>
      <c r="M65" s="21" t="str">
        <f>VLOOKUP(K65,Prowadzacy!$F$2:$K$109,3,FALSE)</f>
        <v>Jóżef</v>
      </c>
      <c r="N65" s="21" t="str">
        <f>VLOOKUP(K65,Prowadzacy!$F$2:$K$109,4,FALSE)</f>
        <v>Serkies</v>
      </c>
      <c r="O65" s="22" t="str">
        <f>VLOOKUP(K65,Prowadzacy!$F$2:$M$109,8,FALSE)</f>
        <v xml:space="preserve">Piotr | Serkies | Dr hab. inż. |  ( 05383 ) </v>
      </c>
      <c r="P65" s="22" t="str">
        <f>VLOOKUP(K65,Prowadzacy!$F$2:$K$109,5,FALSE)</f>
        <v>K37W05D02</v>
      </c>
      <c r="Q65" s="22" t="str">
        <f>VLOOKUP(K65,Prowadzacy!$F$2:$K$109,6,FALSE)</f>
        <v>ZNEMAP</v>
      </c>
      <c r="R65" s="36" t="s">
        <v>1367</v>
      </c>
      <c r="S65" s="22" t="str">
        <f>VLOOKUP(R65,Prowadzacy!$F$2:$K$109,2,FALSE)</f>
        <v>Grzegorz</v>
      </c>
      <c r="T65" s="22" t="str">
        <f>VLOOKUP(R65,Prowadzacy!$F$2:$K$109,3,FALSE)</f>
        <v>Jakub</v>
      </c>
      <c r="U65" s="22" t="str">
        <f>VLOOKUP(R65,Prowadzacy!$F$2:$K$109,4,FALSE)</f>
        <v>Tarchała</v>
      </c>
      <c r="V65" s="22" t="str">
        <f>VLOOKUP(R65,Prowadzacy!$F$2:$M$109,8,FALSE)</f>
        <v xml:space="preserve">Grzegorz | Tarchała | Dr hab. inż. |  ( 05385 ) </v>
      </c>
      <c r="W65" s="37"/>
      <c r="X65" s="36" t="s">
        <v>222</v>
      </c>
      <c r="Y65" s="37"/>
      <c r="Z65" s="36"/>
      <c r="AA65" s="12"/>
      <c r="AB65" s="10"/>
      <c r="AC65" s="10"/>
      <c r="AD65" s="10"/>
      <c r="AE65" s="10"/>
      <c r="AF65" s="10"/>
      <c r="AG65" s="10"/>
      <c r="AH65" s="10"/>
      <c r="AI65" s="10"/>
      <c r="AJ65" s="10"/>
      <c r="AK65" s="10"/>
      <c r="AL65" s="10"/>
    </row>
    <row r="66" spans="1:38" ht="104.25">
      <c r="A66" s="146">
        <v>61</v>
      </c>
      <c r="B66" s="22" t="str">
        <f>VLOOKUP(E66,studia!$F$1:$I$12,2,FALSE)</f>
        <v>Automatyka i Robotyka</v>
      </c>
      <c r="C66" s="22" t="str">
        <f>VLOOKUP(E66,studia!$F$1:$I$12,3,FALSE)</f>
        <v>inż.</v>
      </c>
      <c r="D66" s="22" t="str">
        <f>VLOOKUP(E66,studia!$F$1:$I$12,4,FALSE)</f>
        <v>AMU</v>
      </c>
      <c r="E66" s="36" t="s">
        <v>787</v>
      </c>
      <c r="F66" s="36"/>
      <c r="G66" s="37"/>
      <c r="H66" s="37" t="s">
        <v>1894</v>
      </c>
      <c r="I66" s="37" t="s">
        <v>1895</v>
      </c>
      <c r="J66" s="37" t="s">
        <v>1896</v>
      </c>
      <c r="K66" s="37" t="s">
        <v>1498</v>
      </c>
      <c r="L66" s="21" t="str">
        <f>VLOOKUP(K66,Prowadzacy!$F$2:$J$109,2,FALSE)</f>
        <v>Krzysztof</v>
      </c>
      <c r="M66" s="21">
        <f>VLOOKUP(K66,Prowadzacy!$F$2:$K$109,3,FALSE)</f>
        <v>0</v>
      </c>
      <c r="N66" s="21" t="str">
        <f>VLOOKUP(K66,Prowadzacy!$F$2:$K$109,4,FALSE)</f>
        <v>Szabat</v>
      </c>
      <c r="O66" s="22" t="str">
        <f>VLOOKUP(K66,Prowadzacy!$F$2:$M$109,8,FALSE)</f>
        <v xml:space="preserve">Krzysztof | Szabat | Prof. dr hab. inż. |  ( 05344 ) </v>
      </c>
      <c r="P66" s="22" t="str">
        <f>VLOOKUP(K66,Prowadzacy!$F$2:$K$109,5,FALSE)</f>
        <v>K37W05D02</v>
      </c>
      <c r="Q66" s="22" t="str">
        <f>VLOOKUP(K66,Prowadzacy!$F$2:$K$109,6,FALSE)</f>
        <v>ZNEMAP</v>
      </c>
      <c r="R66" s="36" t="s">
        <v>1420</v>
      </c>
      <c r="S66" s="22"/>
      <c r="T66" s="22"/>
      <c r="U66" s="22"/>
      <c r="V66" s="22"/>
      <c r="W66" s="37"/>
      <c r="X66" s="36"/>
      <c r="Y66" s="37"/>
      <c r="Z66" s="36"/>
      <c r="AA66" s="12"/>
      <c r="AB66" s="10"/>
      <c r="AC66" s="10"/>
      <c r="AD66" s="10"/>
      <c r="AE66" s="10"/>
      <c r="AF66" s="10"/>
      <c r="AG66" s="10"/>
      <c r="AH66" s="10"/>
      <c r="AI66" s="10"/>
      <c r="AJ66" s="10"/>
      <c r="AK66" s="10"/>
      <c r="AL66" s="10"/>
    </row>
    <row r="67" spans="1:38" ht="104.25">
      <c r="A67" s="151">
        <v>62</v>
      </c>
      <c r="B67" s="22" t="str">
        <f>VLOOKUP(E67,studia!$F$1:$I$12,2,FALSE)</f>
        <v>Automatyka i Robotyka</v>
      </c>
      <c r="C67" s="22" t="str">
        <f>VLOOKUP(E67,studia!$F$1:$I$12,3,FALSE)</f>
        <v>inż.</v>
      </c>
      <c r="D67" s="22" t="str">
        <f>VLOOKUP(E67,studia!$F$1:$I$12,4,FALSE)</f>
        <v>AMU</v>
      </c>
      <c r="E67" s="36" t="s">
        <v>787</v>
      </c>
      <c r="F67" s="36"/>
      <c r="G67" s="37"/>
      <c r="H67" s="37" t="s">
        <v>1897</v>
      </c>
      <c r="I67" s="37" t="s">
        <v>1898</v>
      </c>
      <c r="J67" s="37" t="s">
        <v>1899</v>
      </c>
      <c r="K67" s="37" t="s">
        <v>1498</v>
      </c>
      <c r="L67" s="21" t="str">
        <f>VLOOKUP(K67,Prowadzacy!$F$2:$J$109,2,FALSE)</f>
        <v>Krzysztof</v>
      </c>
      <c r="M67" s="21">
        <f>VLOOKUP(K67,Prowadzacy!$F$2:$K$109,3,FALSE)</f>
        <v>0</v>
      </c>
      <c r="N67" s="21" t="str">
        <f>VLOOKUP(K67,Prowadzacy!$F$2:$K$109,4,FALSE)</f>
        <v>Szabat</v>
      </c>
      <c r="O67" s="22" t="str">
        <f>VLOOKUP(K67,Prowadzacy!$F$2:$M$109,8,FALSE)</f>
        <v xml:space="preserve">Krzysztof | Szabat | Prof. dr hab. inż. |  ( 05344 ) </v>
      </c>
      <c r="P67" s="22" t="str">
        <f>VLOOKUP(K67,Prowadzacy!$F$2:$K$109,5,FALSE)</f>
        <v>K37W05D02</v>
      </c>
      <c r="Q67" s="22" t="str">
        <f>VLOOKUP(K67,Prowadzacy!$F$2:$K$109,6,FALSE)</f>
        <v>ZNEMAP</v>
      </c>
      <c r="R67" s="36" t="s">
        <v>1420</v>
      </c>
      <c r="S67" s="22"/>
      <c r="T67" s="22"/>
      <c r="U67" s="22"/>
      <c r="V67" s="22"/>
      <c r="W67" s="37"/>
      <c r="X67" s="36"/>
      <c r="Y67" s="37"/>
      <c r="Z67" s="36"/>
      <c r="AA67" s="12"/>
      <c r="AB67" s="10"/>
      <c r="AC67" s="10"/>
      <c r="AD67" s="10"/>
      <c r="AE67" s="10"/>
      <c r="AF67" s="10"/>
      <c r="AG67" s="10"/>
      <c r="AH67" s="10"/>
      <c r="AI67" s="10"/>
      <c r="AJ67" s="10"/>
      <c r="AK67" s="10"/>
      <c r="AL67" s="10"/>
    </row>
    <row r="68" spans="1:38" ht="155.25">
      <c r="A68" s="146">
        <v>63</v>
      </c>
      <c r="B68" s="22" t="str">
        <f>VLOOKUP(E68,studia!$F$1:$I$12,2,FALSE)</f>
        <v>Automatyka i Robotyka</v>
      </c>
      <c r="C68" s="22" t="str">
        <f>VLOOKUP(E68,studia!$F$1:$I$12,3,FALSE)</f>
        <v>inż.</v>
      </c>
      <c r="D68" s="22" t="str">
        <f>VLOOKUP(E68,studia!$F$1:$I$12,4,FALSE)</f>
        <v>AMU</v>
      </c>
      <c r="E68" s="36" t="s">
        <v>787</v>
      </c>
      <c r="F68" s="163" t="s">
        <v>2172</v>
      </c>
      <c r="G68" s="37" t="s">
        <v>230</v>
      </c>
      <c r="H68" s="37" t="s">
        <v>1380</v>
      </c>
      <c r="I68" s="37" t="s">
        <v>1381</v>
      </c>
      <c r="J68" s="37" t="s">
        <v>1382</v>
      </c>
      <c r="K68" s="37" t="s">
        <v>1367</v>
      </c>
      <c r="L68" s="21" t="str">
        <f>VLOOKUP(K68,Prowadzacy!$F$2:$J$109,2,FALSE)</f>
        <v>Grzegorz</v>
      </c>
      <c r="M68" s="21" t="str">
        <f>VLOOKUP(K68,Prowadzacy!$F$2:$K$109,3,FALSE)</f>
        <v>Jakub</v>
      </c>
      <c r="N68" s="21" t="str">
        <f>VLOOKUP(K68,Prowadzacy!$F$2:$K$109,4,FALSE)</f>
        <v>Tarchała</v>
      </c>
      <c r="O68" s="22" t="str">
        <f>VLOOKUP(K68,Prowadzacy!$F$2:$M$109,8,FALSE)</f>
        <v xml:space="preserve">Grzegorz | Tarchała | Dr hab. inż. |  ( 05385 ) </v>
      </c>
      <c r="P68" s="22" t="str">
        <f>VLOOKUP(K68,Prowadzacy!$F$2:$K$109,5,FALSE)</f>
        <v>K37W05D02</v>
      </c>
      <c r="Q68" s="22" t="str">
        <f>VLOOKUP(K68,Prowadzacy!$F$2:$K$109,6,FALSE)</f>
        <v>ZNEMAP</v>
      </c>
      <c r="R68" s="36" t="s">
        <v>1499</v>
      </c>
      <c r="S68" s="22" t="str">
        <f>VLOOKUP(R68,Prowadzacy!$F$2:$K$109,2,FALSE)</f>
        <v>Leszek</v>
      </c>
      <c r="T68" s="22">
        <f>VLOOKUP(R68,Prowadzacy!$F$2:$K$109,3,FALSE)</f>
        <v>0</v>
      </c>
      <c r="U68" s="22" t="str">
        <f>VLOOKUP(R68,Prowadzacy!$F$2:$K$109,4,FALSE)</f>
        <v>Pawlaczyk</v>
      </c>
      <c r="V68" s="22" t="str">
        <f>VLOOKUP(R68,Prowadzacy!$F$2:$M$109,8,FALSE)</f>
        <v xml:space="preserve">Leszek | Pawlaczyk | Dr hab. inż. |  ( 05336 ) </v>
      </c>
      <c r="W68" s="37"/>
      <c r="X68" s="36" t="s">
        <v>222</v>
      </c>
      <c r="Y68" s="37"/>
      <c r="Z68" s="36"/>
      <c r="AA68" s="12"/>
      <c r="AB68" s="10"/>
      <c r="AC68" s="10"/>
      <c r="AD68" s="10"/>
      <c r="AE68" s="10"/>
      <c r="AF68" s="10"/>
      <c r="AG68" s="10"/>
      <c r="AH68" s="10"/>
      <c r="AI68" s="10"/>
      <c r="AJ68" s="10"/>
      <c r="AK68" s="10"/>
      <c r="AL68" s="10"/>
    </row>
    <row r="69" spans="1:38" ht="168">
      <c r="A69" s="151">
        <v>64</v>
      </c>
      <c r="B69" s="22" t="str">
        <f>VLOOKUP(E69,studia!$F$1:$I$12,2,FALSE)</f>
        <v>Automatyka i Robotyka</v>
      </c>
      <c r="C69" s="22" t="str">
        <f>VLOOKUP(E69,studia!$F$1:$I$12,3,FALSE)</f>
        <v>inż.</v>
      </c>
      <c r="D69" s="22" t="str">
        <f>VLOOKUP(E69,studia!$F$1:$I$12,4,FALSE)</f>
        <v>AMU</v>
      </c>
      <c r="E69" s="36" t="s">
        <v>787</v>
      </c>
      <c r="F69" s="163" t="s">
        <v>2172</v>
      </c>
      <c r="G69" s="37" t="s">
        <v>230</v>
      </c>
      <c r="H69" s="37" t="s">
        <v>1383</v>
      </c>
      <c r="I69" s="37" t="s">
        <v>1384</v>
      </c>
      <c r="J69" s="37" t="s">
        <v>1385</v>
      </c>
      <c r="K69" s="37" t="s">
        <v>1367</v>
      </c>
      <c r="L69" s="21" t="str">
        <f>VLOOKUP(K69,Prowadzacy!$F$2:$J$109,2,FALSE)</f>
        <v>Grzegorz</v>
      </c>
      <c r="M69" s="21" t="str">
        <f>VLOOKUP(K69,Prowadzacy!$F$2:$K$109,3,FALSE)</f>
        <v>Jakub</v>
      </c>
      <c r="N69" s="21" t="str">
        <f>VLOOKUP(K69,Prowadzacy!$F$2:$K$109,4,FALSE)</f>
        <v>Tarchała</v>
      </c>
      <c r="O69" s="22" t="str">
        <f>VLOOKUP(K69,Prowadzacy!$F$2:$M$109,8,FALSE)</f>
        <v xml:space="preserve">Grzegorz | Tarchała | Dr hab. inż. |  ( 05385 ) </v>
      </c>
      <c r="P69" s="22" t="str">
        <f>VLOOKUP(K69,Prowadzacy!$F$2:$K$109,5,FALSE)</f>
        <v>K37W05D02</v>
      </c>
      <c r="Q69" s="22" t="str">
        <f>VLOOKUP(K69,Prowadzacy!$F$2:$K$109,6,FALSE)</f>
        <v>ZNEMAP</v>
      </c>
      <c r="R69" s="36" t="s">
        <v>1499</v>
      </c>
      <c r="S69" s="22" t="str">
        <f>VLOOKUP(R69,Prowadzacy!$F$2:$K$109,2,FALSE)</f>
        <v>Leszek</v>
      </c>
      <c r="T69" s="22">
        <f>VLOOKUP(R69,Prowadzacy!$F$2:$K$109,3,FALSE)</f>
        <v>0</v>
      </c>
      <c r="U69" s="22" t="str">
        <f>VLOOKUP(R69,Prowadzacy!$F$2:$K$109,4,FALSE)</f>
        <v>Pawlaczyk</v>
      </c>
      <c r="V69" s="22" t="str">
        <f>VLOOKUP(R69,Prowadzacy!$F$2:$M$109,8,FALSE)</f>
        <v xml:space="preserve">Leszek | Pawlaczyk | Dr hab. inż. |  ( 05336 ) </v>
      </c>
      <c r="W69" s="37"/>
      <c r="X69" s="36" t="s">
        <v>222</v>
      </c>
      <c r="Y69" s="37"/>
      <c r="Z69" s="36"/>
      <c r="AA69" s="12"/>
      <c r="AB69" s="10"/>
      <c r="AC69" s="10"/>
      <c r="AD69" s="10"/>
      <c r="AE69" s="10"/>
      <c r="AF69" s="10"/>
      <c r="AG69" s="10"/>
      <c r="AH69" s="10"/>
      <c r="AI69" s="10"/>
      <c r="AJ69" s="10"/>
      <c r="AK69" s="10"/>
      <c r="AL69" s="10"/>
    </row>
    <row r="70" spans="1:38" ht="257.25">
      <c r="A70" s="146">
        <v>65</v>
      </c>
      <c r="B70" s="22" t="str">
        <f>VLOOKUP(E70,studia!$F$1:$I$12,2,FALSE)</f>
        <v>Automatyka i Robotyka</v>
      </c>
      <c r="C70" s="22" t="str">
        <f>VLOOKUP(E70,studia!$F$1:$I$12,3,FALSE)</f>
        <v>inż.</v>
      </c>
      <c r="D70" s="22" t="str">
        <f>VLOOKUP(E70,studia!$F$1:$I$12,4,FALSE)</f>
        <v>AMU</v>
      </c>
      <c r="E70" s="36" t="s">
        <v>787</v>
      </c>
      <c r="F70" s="163" t="s">
        <v>2172</v>
      </c>
      <c r="G70" s="37" t="s">
        <v>230</v>
      </c>
      <c r="H70" s="37" t="s">
        <v>1386</v>
      </c>
      <c r="I70" s="37" t="s">
        <v>1387</v>
      </c>
      <c r="J70" s="37" t="s">
        <v>1388</v>
      </c>
      <c r="K70" s="37" t="s">
        <v>1389</v>
      </c>
      <c r="L70" s="21" t="str">
        <f>VLOOKUP(K70,Prowadzacy!$F$2:$J$109,2,FALSE)</f>
        <v>Marcin</v>
      </c>
      <c r="M70" s="21">
        <f>VLOOKUP(K70,Prowadzacy!$F$2:$K$109,3,FALSE)</f>
        <v>0</v>
      </c>
      <c r="N70" s="21" t="str">
        <f>VLOOKUP(K70,Prowadzacy!$F$2:$K$109,4,FALSE)</f>
        <v>Wolkiewicz</v>
      </c>
      <c r="O70" s="22" t="str">
        <f>VLOOKUP(K70,Prowadzacy!$F$2:$M$109,8,FALSE)</f>
        <v xml:space="preserve">Marcin | Wolkiewicz | Dr hab. inż. |  ( 05377 ) </v>
      </c>
      <c r="P70" s="22" t="str">
        <f>VLOOKUP(K70,Prowadzacy!$F$2:$K$109,5,FALSE)</f>
        <v>K37W05D02</v>
      </c>
      <c r="Q70" s="22" t="str">
        <f>VLOOKUP(K70,Prowadzacy!$F$2:$K$109,6,FALSE)</f>
        <v>ZNEMAP</v>
      </c>
      <c r="R70" s="36" t="s">
        <v>1309</v>
      </c>
      <c r="S70" s="22" t="str">
        <f>VLOOKUP(R70,Prowadzacy!$F$2:$K$109,2,FALSE)</f>
        <v>Marcin</v>
      </c>
      <c r="T70" s="22" t="str">
        <f>VLOOKUP(R70,Prowadzacy!$F$2:$K$109,3,FALSE)</f>
        <v>Stanisław</v>
      </c>
      <c r="U70" s="22" t="str">
        <f>VLOOKUP(R70,Prowadzacy!$F$2:$K$109,4,FALSE)</f>
        <v>Pawlak</v>
      </c>
      <c r="V70" s="22" t="str">
        <f>VLOOKUP(R70,Prowadzacy!$F$2:$M$109,8,FALSE)</f>
        <v xml:space="preserve">Marcin | Pawlak | Dr inż. |  ( 05337 ) </v>
      </c>
      <c r="W70" s="37"/>
      <c r="X70" s="36" t="s">
        <v>222</v>
      </c>
      <c r="Y70" s="37"/>
      <c r="Z70" s="36"/>
      <c r="AA70" s="12"/>
      <c r="AB70" s="10"/>
      <c r="AC70" s="10"/>
      <c r="AD70" s="10"/>
      <c r="AE70" s="10"/>
      <c r="AF70" s="10"/>
      <c r="AG70" s="10"/>
      <c r="AH70" s="10"/>
      <c r="AI70" s="10"/>
      <c r="AJ70" s="10"/>
      <c r="AK70" s="10"/>
      <c r="AL70" s="10"/>
    </row>
    <row r="71" spans="1:38" ht="257.25">
      <c r="A71" s="151">
        <v>66</v>
      </c>
      <c r="B71" s="22" t="str">
        <f>VLOOKUP(E71,studia!$F$1:$I$12,2,FALSE)</f>
        <v>Automatyka i Robotyka</v>
      </c>
      <c r="C71" s="22" t="str">
        <f>VLOOKUP(E71,studia!$F$1:$I$12,3,FALSE)</f>
        <v>inż.</v>
      </c>
      <c r="D71" s="22" t="str">
        <f>VLOOKUP(E71,studia!$F$1:$I$12,4,FALSE)</f>
        <v>AMU</v>
      </c>
      <c r="E71" s="36" t="s">
        <v>787</v>
      </c>
      <c r="F71" s="163" t="s">
        <v>2172</v>
      </c>
      <c r="G71" s="37" t="s">
        <v>230</v>
      </c>
      <c r="H71" s="37" t="s">
        <v>1390</v>
      </c>
      <c r="I71" s="37" t="s">
        <v>1391</v>
      </c>
      <c r="J71" s="37" t="s">
        <v>1392</v>
      </c>
      <c r="K71" s="37" t="s">
        <v>1389</v>
      </c>
      <c r="L71" s="21" t="str">
        <f>VLOOKUP(K71,Prowadzacy!$F$2:$J$109,2,FALSE)</f>
        <v>Marcin</v>
      </c>
      <c r="M71" s="21">
        <f>VLOOKUP(K71,Prowadzacy!$F$2:$K$109,3,FALSE)</f>
        <v>0</v>
      </c>
      <c r="N71" s="21" t="str">
        <f>VLOOKUP(K71,Prowadzacy!$F$2:$K$109,4,FALSE)</f>
        <v>Wolkiewicz</v>
      </c>
      <c r="O71" s="22" t="str">
        <f>VLOOKUP(K71,Prowadzacy!$F$2:$M$109,8,FALSE)</f>
        <v xml:space="preserve">Marcin | Wolkiewicz | Dr hab. inż. |  ( 05377 ) </v>
      </c>
      <c r="P71" s="22" t="str">
        <f>VLOOKUP(K71,Prowadzacy!$F$2:$K$109,5,FALSE)</f>
        <v>K37W05D02</v>
      </c>
      <c r="Q71" s="22" t="str">
        <f>VLOOKUP(K71,Prowadzacy!$F$2:$K$109,6,FALSE)</f>
        <v>ZNEMAP</v>
      </c>
      <c r="R71" s="36" t="s">
        <v>1367</v>
      </c>
      <c r="S71" s="22" t="str">
        <f>VLOOKUP(R71,Prowadzacy!$F$2:$K$109,2,FALSE)</f>
        <v>Grzegorz</v>
      </c>
      <c r="T71" s="22" t="str">
        <f>VLOOKUP(R71,Prowadzacy!$F$2:$K$109,3,FALSE)</f>
        <v>Jakub</v>
      </c>
      <c r="U71" s="22" t="str">
        <f>VLOOKUP(R71,Prowadzacy!$F$2:$K$109,4,FALSE)</f>
        <v>Tarchała</v>
      </c>
      <c r="V71" s="22" t="str">
        <f>VLOOKUP(R71,Prowadzacy!$F$2:$M$109,8,FALSE)</f>
        <v xml:space="preserve">Grzegorz | Tarchała | Dr hab. inż. |  ( 05385 ) </v>
      </c>
      <c r="W71" s="37"/>
      <c r="X71" s="36" t="s">
        <v>222</v>
      </c>
      <c r="Y71" s="37"/>
      <c r="Z71" s="36"/>
      <c r="AA71" s="12"/>
      <c r="AB71" s="10"/>
      <c r="AC71" s="10"/>
      <c r="AD71" s="10"/>
      <c r="AE71" s="10"/>
      <c r="AF71" s="10"/>
      <c r="AG71" s="10"/>
      <c r="AH71" s="10"/>
      <c r="AI71" s="10"/>
      <c r="AJ71" s="10"/>
      <c r="AK71" s="10"/>
      <c r="AL71" s="10"/>
    </row>
    <row r="72" spans="1:38" ht="219">
      <c r="A72" s="146">
        <v>67</v>
      </c>
      <c r="B72" s="22" t="str">
        <f>VLOOKUP(E72,studia!$F$1:$I$12,2,FALSE)</f>
        <v>Automatyka i Robotyka</v>
      </c>
      <c r="C72" s="22" t="str">
        <f>VLOOKUP(E72,studia!$F$1:$I$12,3,FALSE)</f>
        <v>inż.</v>
      </c>
      <c r="D72" s="22" t="str">
        <f>VLOOKUP(E72,studia!$F$1:$I$12,4,FALSE)</f>
        <v>AMU</v>
      </c>
      <c r="E72" s="36" t="s">
        <v>787</v>
      </c>
      <c r="F72" s="163" t="s">
        <v>2172</v>
      </c>
      <c r="G72" s="37" t="s">
        <v>230</v>
      </c>
      <c r="H72" s="37" t="s">
        <v>1393</v>
      </c>
      <c r="I72" s="37" t="s">
        <v>1394</v>
      </c>
      <c r="J72" s="37" t="s">
        <v>1395</v>
      </c>
      <c r="K72" s="37" t="s">
        <v>1389</v>
      </c>
      <c r="L72" s="21" t="str">
        <f>VLOOKUP(K72,Prowadzacy!$F$2:$J$109,2,FALSE)</f>
        <v>Marcin</v>
      </c>
      <c r="M72" s="21">
        <f>VLOOKUP(K72,Prowadzacy!$F$2:$K$109,3,FALSE)</f>
        <v>0</v>
      </c>
      <c r="N72" s="21" t="str">
        <f>VLOOKUP(K72,Prowadzacy!$F$2:$K$109,4,FALSE)</f>
        <v>Wolkiewicz</v>
      </c>
      <c r="O72" s="22" t="str">
        <f>VLOOKUP(K72,Prowadzacy!$F$2:$M$109,8,FALSE)</f>
        <v xml:space="preserve">Marcin | Wolkiewicz | Dr hab. inż. |  ( 05377 ) </v>
      </c>
      <c r="P72" s="22" t="str">
        <f>VLOOKUP(K72,Prowadzacy!$F$2:$K$109,5,FALSE)</f>
        <v>K37W05D02</v>
      </c>
      <c r="Q72" s="22" t="str">
        <f>VLOOKUP(K72,Prowadzacy!$F$2:$K$109,6,FALSE)</f>
        <v>ZNEMAP</v>
      </c>
      <c r="R72" s="36" t="s">
        <v>1420</v>
      </c>
      <c r="S72" s="22" t="str">
        <f>VLOOKUP(R72,Prowadzacy!$F$2:$K$109,2,FALSE)</f>
        <v>Karol</v>
      </c>
      <c r="T72" s="22">
        <f>VLOOKUP(R72,Prowadzacy!$F$2:$K$109,3,FALSE)</f>
        <v>0</v>
      </c>
      <c r="U72" s="22" t="str">
        <f>VLOOKUP(R72,Prowadzacy!$F$2:$K$109,4,FALSE)</f>
        <v>Wróbel</v>
      </c>
      <c r="V72" s="22" t="str">
        <f>VLOOKUP(R72,Prowadzacy!$F$2:$M$109,8,FALSE)</f>
        <v xml:space="preserve">Karol | Wróbel | Dr inż. |  ( 053112 ) </v>
      </c>
      <c r="W72" s="37"/>
      <c r="X72" s="36" t="s">
        <v>222</v>
      </c>
      <c r="Y72" s="37"/>
      <c r="Z72" s="36"/>
      <c r="AA72" s="12"/>
      <c r="AB72" s="10"/>
      <c r="AC72" s="10"/>
      <c r="AD72" s="10"/>
      <c r="AE72" s="10"/>
      <c r="AF72" s="10"/>
      <c r="AG72" s="10"/>
      <c r="AH72" s="10"/>
      <c r="AI72" s="10"/>
      <c r="AJ72" s="10"/>
      <c r="AK72" s="10"/>
      <c r="AL72" s="10"/>
    </row>
    <row r="73" spans="1:38" ht="244.5">
      <c r="A73" s="151">
        <v>68</v>
      </c>
      <c r="B73" s="22" t="str">
        <f>VLOOKUP(E73,studia!$F$1:$I$12,2,FALSE)</f>
        <v>Automatyka i Robotyka</v>
      </c>
      <c r="C73" s="22" t="str">
        <f>VLOOKUP(E73,studia!$F$1:$I$12,3,FALSE)</f>
        <v>inż.</v>
      </c>
      <c r="D73" s="22" t="str">
        <f>VLOOKUP(E73,studia!$F$1:$I$12,4,FALSE)</f>
        <v>AMU</v>
      </c>
      <c r="E73" s="36" t="s">
        <v>787</v>
      </c>
      <c r="F73" s="163" t="s">
        <v>2172</v>
      </c>
      <c r="G73" s="37" t="s">
        <v>230</v>
      </c>
      <c r="H73" s="37" t="s">
        <v>1399</v>
      </c>
      <c r="I73" s="37" t="s">
        <v>1400</v>
      </c>
      <c r="J73" s="37" t="s">
        <v>1401</v>
      </c>
      <c r="K73" s="37" t="s">
        <v>1389</v>
      </c>
      <c r="L73" s="21" t="str">
        <f>VLOOKUP(K73,Prowadzacy!$F$2:$J$109,2,FALSE)</f>
        <v>Marcin</v>
      </c>
      <c r="M73" s="21">
        <f>VLOOKUP(K73,Prowadzacy!$F$2:$K$109,3,FALSE)</f>
        <v>0</v>
      </c>
      <c r="N73" s="21" t="str">
        <f>VLOOKUP(K73,Prowadzacy!$F$2:$K$109,4,FALSE)</f>
        <v>Wolkiewicz</v>
      </c>
      <c r="O73" s="22" t="str">
        <f>VLOOKUP(K73,Prowadzacy!$F$2:$M$109,8,FALSE)</f>
        <v xml:space="preserve">Marcin | Wolkiewicz | Dr hab. inż. |  ( 05377 ) </v>
      </c>
      <c r="P73" s="22" t="str">
        <f>VLOOKUP(K73,Prowadzacy!$F$2:$K$109,5,FALSE)</f>
        <v>K37W05D02</v>
      </c>
      <c r="Q73" s="22" t="str">
        <f>VLOOKUP(K73,Prowadzacy!$F$2:$K$109,6,FALSE)</f>
        <v>ZNEMAP</v>
      </c>
      <c r="R73" s="36" t="s">
        <v>1500</v>
      </c>
      <c r="S73" s="22" t="str">
        <f>VLOOKUP(R73,Prowadzacy!$F$2:$K$109,2,FALSE)</f>
        <v>Czesław</v>
      </c>
      <c r="T73" s="22" t="str">
        <f>VLOOKUP(R73,Prowadzacy!$F$2:$K$109,3,FALSE)</f>
        <v>Tadeusz</v>
      </c>
      <c r="U73" s="22" t="str">
        <f>VLOOKUP(R73,Prowadzacy!$F$2:$K$109,4,FALSE)</f>
        <v>Kowalski</v>
      </c>
      <c r="V73" s="22" t="str">
        <f>VLOOKUP(R73,Prowadzacy!$F$2:$M$109,8,FALSE)</f>
        <v xml:space="preserve">Czesław | Kowalski | Prof. dr hab. inż. |  ( 05321 ) </v>
      </c>
      <c r="W73" s="37"/>
      <c r="X73" s="36" t="s">
        <v>222</v>
      </c>
      <c r="Y73" s="37"/>
      <c r="Z73" s="36"/>
      <c r="AA73" s="12"/>
      <c r="AB73" s="10"/>
      <c r="AC73" s="10"/>
      <c r="AD73" s="10"/>
      <c r="AE73" s="10"/>
      <c r="AF73" s="10"/>
      <c r="AG73" s="10"/>
      <c r="AH73" s="10"/>
      <c r="AI73" s="10"/>
      <c r="AJ73" s="10"/>
      <c r="AK73" s="10"/>
      <c r="AL73" s="10"/>
    </row>
    <row r="74" spans="1:38" ht="142.5">
      <c r="A74" s="146">
        <v>69</v>
      </c>
      <c r="B74" s="22" t="str">
        <f>VLOOKUP(E74,studia!$F$1:$I$12,2,FALSE)</f>
        <v>Automatyka i Robotyka</v>
      </c>
      <c r="C74" s="22" t="str">
        <f>VLOOKUP(E74,studia!$F$1:$I$12,3,FALSE)</f>
        <v>inż.</v>
      </c>
      <c r="D74" s="22" t="str">
        <f>VLOOKUP(E74,studia!$F$1:$I$12,4,FALSE)</f>
        <v>AMU</v>
      </c>
      <c r="E74" s="36" t="s">
        <v>787</v>
      </c>
      <c r="F74" s="163" t="s">
        <v>2172</v>
      </c>
      <c r="G74" s="37" t="s">
        <v>230</v>
      </c>
      <c r="H74" s="37" t="s">
        <v>1424</v>
      </c>
      <c r="I74" s="37" t="s">
        <v>1425</v>
      </c>
      <c r="J74" s="37" t="s">
        <v>1426</v>
      </c>
      <c r="K74" s="37" t="s">
        <v>1420</v>
      </c>
      <c r="L74" s="21" t="str">
        <f>VLOOKUP(K74,Prowadzacy!$F$2:$J$109,2,FALSE)</f>
        <v>Karol</v>
      </c>
      <c r="M74" s="21">
        <f>VLOOKUP(K74,Prowadzacy!$F$2:$K$109,3,FALSE)</f>
        <v>0</v>
      </c>
      <c r="N74" s="21" t="str">
        <f>VLOOKUP(K74,Prowadzacy!$F$2:$K$109,4,FALSE)</f>
        <v>Wróbel</v>
      </c>
      <c r="O74" s="22" t="str">
        <f>VLOOKUP(K74,Prowadzacy!$F$2:$M$109,8,FALSE)</f>
        <v xml:space="preserve">Karol | Wróbel | Dr inż. |  ( 053112 ) </v>
      </c>
      <c r="P74" s="22" t="str">
        <f>VLOOKUP(K74,Prowadzacy!$F$2:$K$109,5,FALSE)</f>
        <v>K37W05D02</v>
      </c>
      <c r="Q74" s="22" t="str">
        <f>VLOOKUP(K74,Prowadzacy!$F$2:$K$109,6,FALSE)</f>
        <v>ZNEMAP</v>
      </c>
      <c r="R74" s="36" t="s">
        <v>1091</v>
      </c>
      <c r="S74" s="22" t="str">
        <f>VLOOKUP(R74,Prowadzacy!$F$2:$K$109,2,FALSE)</f>
        <v>Piotr</v>
      </c>
      <c r="T74" s="22" t="str">
        <f>VLOOKUP(R74,Prowadzacy!$F$2:$K$109,3,FALSE)</f>
        <v>Stanisław</v>
      </c>
      <c r="U74" s="22" t="str">
        <f>VLOOKUP(R74,Prowadzacy!$F$2:$K$109,4,FALSE)</f>
        <v>Derugo</v>
      </c>
      <c r="V74" s="22" t="str">
        <f>VLOOKUP(R74,Prowadzacy!$F$2:$M$109,8,FALSE)</f>
        <v xml:space="preserve">Piotr | Derugo | Dr inż. |  ( 05390 ) </v>
      </c>
      <c r="W74" s="37"/>
      <c r="X74" s="36" t="s">
        <v>222</v>
      </c>
      <c r="Y74" s="37"/>
      <c r="Z74" s="36"/>
      <c r="AA74" s="12"/>
      <c r="AB74" s="10"/>
      <c r="AC74" s="10"/>
      <c r="AD74" s="10"/>
      <c r="AE74" s="10"/>
      <c r="AF74" s="10"/>
      <c r="AG74" s="10"/>
      <c r="AH74" s="10"/>
      <c r="AI74" s="10"/>
      <c r="AJ74" s="10"/>
      <c r="AK74" s="10"/>
      <c r="AL74" s="10"/>
    </row>
    <row r="75" spans="1:38" ht="66">
      <c r="A75" s="151">
        <v>70</v>
      </c>
      <c r="B75" s="22" t="str">
        <f>VLOOKUP(E75,studia!$F$1:$I$12,2,FALSE)</f>
        <v>Automatyka i Robotyka</v>
      </c>
      <c r="C75" s="22" t="str">
        <f>VLOOKUP(E75,studia!$F$1:$I$12,3,FALSE)</f>
        <v>inż.</v>
      </c>
      <c r="D75" s="22" t="str">
        <f>VLOOKUP(E75,studia!$F$1:$I$12,4,FALSE)</f>
        <v>AMU</v>
      </c>
      <c r="E75" s="36" t="s">
        <v>787</v>
      </c>
      <c r="F75" s="163" t="s">
        <v>2172</v>
      </c>
      <c r="G75" s="37" t="s">
        <v>230</v>
      </c>
      <c r="H75" s="37" t="s">
        <v>1427</v>
      </c>
      <c r="I75" s="37" t="s">
        <v>1428</v>
      </c>
      <c r="J75" s="37" t="s">
        <v>1429</v>
      </c>
      <c r="K75" s="37" t="s">
        <v>1420</v>
      </c>
      <c r="L75" s="21" t="str">
        <f>VLOOKUP(K75,Prowadzacy!$F$2:$J$109,2,FALSE)</f>
        <v>Karol</v>
      </c>
      <c r="M75" s="21">
        <f>VLOOKUP(K75,Prowadzacy!$F$2:$K$109,3,FALSE)</f>
        <v>0</v>
      </c>
      <c r="N75" s="21" t="str">
        <f>VLOOKUP(K75,Prowadzacy!$F$2:$K$109,4,FALSE)</f>
        <v>Wróbel</v>
      </c>
      <c r="O75" s="22" t="str">
        <f>VLOOKUP(K75,Prowadzacy!$F$2:$M$109,8,FALSE)</f>
        <v xml:space="preserve">Karol | Wróbel | Dr inż. |  ( 053112 ) </v>
      </c>
      <c r="P75" s="22" t="str">
        <f>VLOOKUP(K75,Prowadzacy!$F$2:$K$109,5,FALSE)</f>
        <v>K37W05D02</v>
      </c>
      <c r="Q75" s="22" t="str">
        <f>VLOOKUP(K75,Prowadzacy!$F$2:$K$109,6,FALSE)</f>
        <v>ZNEMAP</v>
      </c>
      <c r="R75" s="36" t="s">
        <v>1091</v>
      </c>
      <c r="S75" s="22" t="str">
        <f>VLOOKUP(R75,Prowadzacy!$F$2:$K$109,2,FALSE)</f>
        <v>Piotr</v>
      </c>
      <c r="T75" s="22" t="str">
        <f>VLOOKUP(R75,Prowadzacy!$F$2:$K$109,3,FALSE)</f>
        <v>Stanisław</v>
      </c>
      <c r="U75" s="22" t="str">
        <f>VLOOKUP(R75,Prowadzacy!$F$2:$K$109,4,FALSE)</f>
        <v>Derugo</v>
      </c>
      <c r="V75" s="22" t="str">
        <f>VLOOKUP(R75,Prowadzacy!$F$2:$M$109,8,FALSE)</f>
        <v xml:space="preserve">Piotr | Derugo | Dr inż. |  ( 05390 ) </v>
      </c>
      <c r="W75" s="37"/>
      <c r="X75" s="36" t="s">
        <v>222</v>
      </c>
      <c r="Y75" s="37"/>
      <c r="Z75" s="36"/>
      <c r="AA75" s="12"/>
      <c r="AB75" s="10"/>
      <c r="AC75" s="10"/>
      <c r="AD75" s="10"/>
      <c r="AE75" s="10"/>
      <c r="AF75" s="10"/>
      <c r="AG75" s="10"/>
      <c r="AH75" s="10"/>
      <c r="AI75" s="10"/>
      <c r="AJ75" s="10"/>
      <c r="AK75" s="10"/>
      <c r="AL75" s="10"/>
    </row>
    <row r="76" spans="1:38" ht="78.75">
      <c r="A76" s="146">
        <v>71</v>
      </c>
      <c r="B76" s="22" t="str">
        <f>VLOOKUP(E76,studia!$F$1:$I$12,2,FALSE)</f>
        <v>Automatyka i Robotyka</v>
      </c>
      <c r="C76" s="22" t="str">
        <f>VLOOKUP(E76,studia!$F$1:$I$12,3,FALSE)</f>
        <v>inż.</v>
      </c>
      <c r="D76" s="22" t="str">
        <f>VLOOKUP(E76,studia!$F$1:$I$12,4,FALSE)</f>
        <v>AMU</v>
      </c>
      <c r="E76" s="36" t="s">
        <v>787</v>
      </c>
      <c r="F76" s="163" t="s">
        <v>2172</v>
      </c>
      <c r="G76" s="37" t="s">
        <v>230</v>
      </c>
      <c r="H76" s="37" t="s">
        <v>1430</v>
      </c>
      <c r="I76" s="37" t="s">
        <v>1431</v>
      </c>
      <c r="J76" s="37" t="s">
        <v>1432</v>
      </c>
      <c r="K76" s="37" t="s">
        <v>1420</v>
      </c>
      <c r="L76" s="21" t="str">
        <f>VLOOKUP(K76,Prowadzacy!$F$2:$J$109,2,FALSE)</f>
        <v>Karol</v>
      </c>
      <c r="M76" s="21">
        <f>VLOOKUP(K76,Prowadzacy!$F$2:$K$109,3,FALSE)</f>
        <v>0</v>
      </c>
      <c r="N76" s="21" t="str">
        <f>VLOOKUP(K76,Prowadzacy!$F$2:$K$109,4,FALSE)</f>
        <v>Wróbel</v>
      </c>
      <c r="O76" s="22" t="str">
        <f>VLOOKUP(K76,Prowadzacy!$F$2:$M$109,8,FALSE)</f>
        <v xml:space="preserve">Karol | Wróbel | Dr inż. |  ( 053112 ) </v>
      </c>
      <c r="P76" s="22" t="str">
        <f>VLOOKUP(K76,Prowadzacy!$F$2:$K$109,5,FALSE)</f>
        <v>K37W05D02</v>
      </c>
      <c r="Q76" s="22" t="str">
        <f>VLOOKUP(K76,Prowadzacy!$F$2:$K$109,6,FALSE)</f>
        <v>ZNEMAP</v>
      </c>
      <c r="R76" s="36" t="s">
        <v>1091</v>
      </c>
      <c r="S76" s="22" t="str">
        <f>VLOOKUP(R76,Prowadzacy!$F$2:$K$109,2,FALSE)</f>
        <v>Piotr</v>
      </c>
      <c r="T76" s="22" t="str">
        <f>VLOOKUP(R76,Prowadzacy!$F$2:$K$109,3,FALSE)</f>
        <v>Stanisław</v>
      </c>
      <c r="U76" s="22" t="str">
        <f>VLOOKUP(R76,Prowadzacy!$F$2:$K$109,4,FALSE)</f>
        <v>Derugo</v>
      </c>
      <c r="V76" s="22" t="str">
        <f>VLOOKUP(R76,Prowadzacy!$F$2:$M$109,8,FALSE)</f>
        <v xml:space="preserve">Piotr | Derugo | Dr inż. |  ( 05390 ) </v>
      </c>
      <c r="W76" s="37"/>
      <c r="X76" s="36" t="s">
        <v>222</v>
      </c>
      <c r="Y76" s="37"/>
      <c r="Z76" s="36"/>
      <c r="AA76" s="12"/>
      <c r="AB76" s="10"/>
      <c r="AC76" s="10"/>
      <c r="AD76" s="10"/>
      <c r="AE76" s="10"/>
      <c r="AF76" s="10"/>
      <c r="AG76" s="10"/>
      <c r="AH76" s="10"/>
      <c r="AI76" s="10"/>
      <c r="AJ76" s="10"/>
      <c r="AK76" s="10"/>
      <c r="AL76" s="10"/>
    </row>
    <row r="77" spans="1:38" ht="91.5">
      <c r="A77" s="151">
        <v>72</v>
      </c>
      <c r="B77" s="22" t="str">
        <f>VLOOKUP(E77,studia!$F$1:$I$12,2,FALSE)</f>
        <v>Automatyka i Robotyka</v>
      </c>
      <c r="C77" s="22" t="str">
        <f>VLOOKUP(E77,studia!$F$1:$I$12,3,FALSE)</f>
        <v>inż.</v>
      </c>
      <c r="D77" s="22" t="str">
        <f>VLOOKUP(E77,studia!$F$1:$I$12,4,FALSE)</f>
        <v>AMU</v>
      </c>
      <c r="E77" s="36" t="s">
        <v>787</v>
      </c>
      <c r="F77" s="163" t="s">
        <v>2172</v>
      </c>
      <c r="G77" s="37" t="s">
        <v>230</v>
      </c>
      <c r="H77" s="37" t="s">
        <v>2102</v>
      </c>
      <c r="I77" s="37" t="s">
        <v>1433</v>
      </c>
      <c r="J77" s="37" t="s">
        <v>1434</v>
      </c>
      <c r="K77" s="37" t="s">
        <v>1420</v>
      </c>
      <c r="L77" s="21" t="str">
        <f>VLOOKUP(K77,Prowadzacy!$F$2:$J$109,2,FALSE)</f>
        <v>Karol</v>
      </c>
      <c r="M77" s="21">
        <f>VLOOKUP(K77,Prowadzacy!$F$2:$K$109,3,FALSE)</f>
        <v>0</v>
      </c>
      <c r="N77" s="21" t="str">
        <f>VLOOKUP(K77,Prowadzacy!$F$2:$K$109,4,FALSE)</f>
        <v>Wróbel</v>
      </c>
      <c r="O77" s="22" t="str">
        <f>VLOOKUP(K77,Prowadzacy!$F$2:$M$109,8,FALSE)</f>
        <v xml:space="preserve">Karol | Wróbel | Dr inż. |  ( 053112 ) </v>
      </c>
      <c r="P77" s="22" t="str">
        <f>VLOOKUP(K77,Prowadzacy!$F$2:$K$109,5,FALSE)</f>
        <v>K37W05D02</v>
      </c>
      <c r="Q77" s="22" t="str">
        <f>VLOOKUP(K77,Prowadzacy!$F$2:$K$109,6,FALSE)</f>
        <v>ZNEMAP</v>
      </c>
      <c r="R77" s="36" t="s">
        <v>1091</v>
      </c>
      <c r="S77" s="22" t="str">
        <f>VLOOKUP(R77,Prowadzacy!$F$2:$K$109,2,FALSE)</f>
        <v>Piotr</v>
      </c>
      <c r="T77" s="22" t="str">
        <f>VLOOKUP(R77,Prowadzacy!$F$2:$K$109,3,FALSE)</f>
        <v>Stanisław</v>
      </c>
      <c r="U77" s="22" t="str">
        <f>VLOOKUP(R77,Prowadzacy!$F$2:$K$109,4,FALSE)</f>
        <v>Derugo</v>
      </c>
      <c r="V77" s="22" t="str">
        <f>VLOOKUP(R77,Prowadzacy!$F$2:$M$109,8,FALSE)</f>
        <v xml:space="preserve">Piotr | Derugo | Dr inż. |  ( 05390 ) </v>
      </c>
      <c r="W77" s="37"/>
      <c r="X77" s="36" t="s">
        <v>222</v>
      </c>
      <c r="Y77" s="37"/>
      <c r="Z77" s="36"/>
      <c r="AA77" s="12"/>
      <c r="AB77" s="10"/>
      <c r="AC77" s="10"/>
      <c r="AD77" s="10"/>
      <c r="AE77" s="10"/>
      <c r="AF77" s="10"/>
      <c r="AG77" s="10"/>
      <c r="AH77" s="10"/>
      <c r="AI77" s="10"/>
      <c r="AJ77" s="10"/>
      <c r="AK77" s="10"/>
      <c r="AL77" s="10"/>
    </row>
    <row r="78" spans="1:38" ht="104.25">
      <c r="A78" s="146">
        <v>73</v>
      </c>
      <c r="B78" s="22" t="str">
        <f>VLOOKUP(E78,studia!$F$1:$I$12,2,FALSE)</f>
        <v>Automatyka i Robotyka</v>
      </c>
      <c r="C78" s="22" t="str">
        <f>VLOOKUP(E78,studia!$F$1:$I$12,3,FALSE)</f>
        <v>inż.</v>
      </c>
      <c r="D78" s="22" t="str">
        <f>VLOOKUP(E78,studia!$F$1:$I$12,4,FALSE)</f>
        <v>AMU</v>
      </c>
      <c r="E78" s="36" t="s">
        <v>787</v>
      </c>
      <c r="F78" s="163" t="s">
        <v>2172</v>
      </c>
      <c r="G78" s="37" t="s">
        <v>230</v>
      </c>
      <c r="H78" s="37" t="s">
        <v>1435</v>
      </c>
      <c r="I78" s="37" t="s">
        <v>1436</v>
      </c>
      <c r="J78" s="37" t="s">
        <v>1437</v>
      </c>
      <c r="K78" s="37" t="s">
        <v>1420</v>
      </c>
      <c r="L78" s="21" t="str">
        <f>VLOOKUP(K78,Prowadzacy!$F$2:$J$109,2,FALSE)</f>
        <v>Karol</v>
      </c>
      <c r="M78" s="21">
        <f>VLOOKUP(K78,Prowadzacy!$F$2:$K$109,3,FALSE)</f>
        <v>0</v>
      </c>
      <c r="N78" s="21" t="str">
        <f>VLOOKUP(K78,Prowadzacy!$F$2:$K$109,4,FALSE)</f>
        <v>Wróbel</v>
      </c>
      <c r="O78" s="22" t="str">
        <f>VLOOKUP(K78,Prowadzacy!$F$2:$M$109,8,FALSE)</f>
        <v xml:space="preserve">Karol | Wróbel | Dr inż. |  ( 053112 ) </v>
      </c>
      <c r="P78" s="22" t="str">
        <f>VLOOKUP(K78,Prowadzacy!$F$2:$K$109,5,FALSE)</f>
        <v>K37W05D02</v>
      </c>
      <c r="Q78" s="22" t="str">
        <f>VLOOKUP(K78,Prowadzacy!$F$2:$K$109,6,FALSE)</f>
        <v>ZNEMAP</v>
      </c>
      <c r="R78" s="36" t="s">
        <v>1091</v>
      </c>
      <c r="S78" s="22" t="str">
        <f>VLOOKUP(R78,Prowadzacy!$F$2:$K$109,2,FALSE)</f>
        <v>Piotr</v>
      </c>
      <c r="T78" s="22" t="str">
        <f>VLOOKUP(R78,Prowadzacy!$F$2:$K$109,3,FALSE)</f>
        <v>Stanisław</v>
      </c>
      <c r="U78" s="22" t="str">
        <f>VLOOKUP(R78,Prowadzacy!$F$2:$K$109,4,FALSE)</f>
        <v>Derugo</v>
      </c>
      <c r="V78" s="22" t="str">
        <f>VLOOKUP(R78,Prowadzacy!$F$2:$M$109,8,FALSE)</f>
        <v xml:space="preserve">Piotr | Derugo | Dr inż. |  ( 05390 ) </v>
      </c>
      <c r="W78" s="37"/>
      <c r="X78" s="36" t="s">
        <v>222</v>
      </c>
      <c r="Y78" s="37"/>
      <c r="Z78" s="36"/>
      <c r="AA78" s="12"/>
      <c r="AB78" s="10"/>
      <c r="AC78" s="10"/>
      <c r="AD78" s="10"/>
      <c r="AE78" s="10"/>
      <c r="AF78" s="10"/>
      <c r="AG78" s="10"/>
      <c r="AH78" s="10"/>
      <c r="AI78" s="10"/>
      <c r="AJ78" s="10"/>
      <c r="AK78" s="10"/>
      <c r="AL78" s="10"/>
    </row>
    <row r="79" spans="1:38" ht="91.5">
      <c r="A79" s="151">
        <v>74</v>
      </c>
      <c r="B79" s="22" t="str">
        <f>VLOOKUP(E79,studia!$F$1:$I$12,2,FALSE)</f>
        <v>Automatyka i Robotyka</v>
      </c>
      <c r="C79" s="22" t="str">
        <f>VLOOKUP(E79,studia!$F$1:$I$12,3,FALSE)</f>
        <v>inż.</v>
      </c>
      <c r="D79" s="22" t="str">
        <f>VLOOKUP(E79,studia!$F$1:$I$12,4,FALSE)</f>
        <v>AMU</v>
      </c>
      <c r="E79" s="36" t="s">
        <v>787</v>
      </c>
      <c r="F79" s="163" t="s">
        <v>2172</v>
      </c>
      <c r="G79" s="37" t="s">
        <v>230</v>
      </c>
      <c r="H79" s="37" t="s">
        <v>1438</v>
      </c>
      <c r="I79" s="37" t="s">
        <v>1439</v>
      </c>
      <c r="J79" s="37" t="s">
        <v>1440</v>
      </c>
      <c r="K79" s="37" t="s">
        <v>1420</v>
      </c>
      <c r="L79" s="21" t="str">
        <f>VLOOKUP(K79,Prowadzacy!$F$2:$J$109,2,FALSE)</f>
        <v>Karol</v>
      </c>
      <c r="M79" s="21">
        <f>VLOOKUP(K79,Prowadzacy!$F$2:$K$109,3,FALSE)</f>
        <v>0</v>
      </c>
      <c r="N79" s="21" t="str">
        <f>VLOOKUP(K79,Prowadzacy!$F$2:$K$109,4,FALSE)</f>
        <v>Wróbel</v>
      </c>
      <c r="O79" s="22" t="str">
        <f>VLOOKUP(K79,Prowadzacy!$F$2:$M$109,8,FALSE)</f>
        <v xml:space="preserve">Karol | Wróbel | Dr inż. |  ( 053112 ) </v>
      </c>
      <c r="P79" s="22" t="str">
        <f>VLOOKUP(K79,Prowadzacy!$F$2:$K$109,5,FALSE)</f>
        <v>K37W05D02</v>
      </c>
      <c r="Q79" s="22" t="str">
        <f>VLOOKUP(K79,Prowadzacy!$F$2:$K$109,6,FALSE)</f>
        <v>ZNEMAP</v>
      </c>
      <c r="R79" s="36" t="s">
        <v>1091</v>
      </c>
      <c r="S79" s="22" t="str">
        <f>VLOOKUP(R79,Prowadzacy!$F$2:$K$109,2,FALSE)</f>
        <v>Piotr</v>
      </c>
      <c r="T79" s="22" t="str">
        <f>VLOOKUP(R79,Prowadzacy!$F$2:$K$109,3,FALSE)</f>
        <v>Stanisław</v>
      </c>
      <c r="U79" s="22" t="str">
        <f>VLOOKUP(R79,Prowadzacy!$F$2:$K$109,4,FALSE)</f>
        <v>Derugo</v>
      </c>
      <c r="V79" s="22" t="str">
        <f>VLOOKUP(R79,Prowadzacy!$F$2:$M$109,8,FALSE)</f>
        <v xml:space="preserve">Piotr | Derugo | Dr inż. |  ( 05390 ) </v>
      </c>
      <c r="W79" s="37"/>
      <c r="X79" s="36" t="s">
        <v>222</v>
      </c>
      <c r="Y79" s="37"/>
      <c r="Z79" s="36"/>
      <c r="AA79" s="12"/>
      <c r="AB79" s="10"/>
      <c r="AC79" s="10"/>
      <c r="AD79" s="10"/>
      <c r="AE79" s="10"/>
      <c r="AF79" s="10"/>
      <c r="AG79" s="10"/>
      <c r="AH79" s="10"/>
      <c r="AI79" s="10"/>
      <c r="AJ79" s="10"/>
      <c r="AK79" s="10"/>
      <c r="AL79" s="10"/>
    </row>
    <row r="80" spans="1:38" ht="53.25">
      <c r="A80" s="146">
        <v>75</v>
      </c>
      <c r="B80" s="22" t="str">
        <f>VLOOKUP(E80,studia!$F$1:$I$12,2,FALSE)</f>
        <v>Automatyka i Robotyka</v>
      </c>
      <c r="C80" s="22" t="str">
        <f>VLOOKUP(E80,studia!$F$1:$I$12,3,FALSE)</f>
        <v>inż.</v>
      </c>
      <c r="D80" s="22" t="str">
        <f>VLOOKUP(E80,studia!$F$1:$I$12,4,FALSE)</f>
        <v>AMU</v>
      </c>
      <c r="E80" s="36" t="s">
        <v>787</v>
      </c>
      <c r="F80" s="36"/>
      <c r="G80" s="37"/>
      <c r="H80" s="37" t="s">
        <v>1810</v>
      </c>
      <c r="I80" s="37" t="s">
        <v>1811</v>
      </c>
      <c r="J80" s="37" t="s">
        <v>1812</v>
      </c>
      <c r="K80" s="37" t="s">
        <v>1740</v>
      </c>
      <c r="L80" s="21" t="str">
        <f>VLOOKUP(K80,Prowadzacy!$F$2:$J$109,2,FALSE)</f>
        <v>Przemysław</v>
      </c>
      <c r="M80" s="21">
        <f>VLOOKUP(K80,Prowadzacy!$F$2:$K$109,3,FALSE)</f>
        <v>0</v>
      </c>
      <c r="N80" s="21" t="str">
        <f>VLOOKUP(K80,Prowadzacy!$F$2:$K$109,4,FALSE)</f>
        <v>Janik</v>
      </c>
      <c r="O80" s="22" t="str">
        <f>VLOOKUP(K80,Prowadzacy!$F$2:$M$109,8,FALSE)</f>
        <v xml:space="preserve">Przemysław | Janik | Dr hab. inż. |  ( 05115 ) </v>
      </c>
      <c r="P80" s="22" t="str">
        <f>VLOOKUP(K80,Prowadzacy!$F$2:$K$109,5,FALSE)</f>
        <v>K38W05D02</v>
      </c>
      <c r="Q80" s="22" t="str">
        <f>VLOOKUP(K80,Prowadzacy!$F$2:$K$109,6,FALSE)</f>
        <v>ZET</v>
      </c>
      <c r="R80" s="36" t="s">
        <v>1644</v>
      </c>
      <c r="S80" s="22"/>
      <c r="T80" s="22"/>
      <c r="U80" s="22"/>
      <c r="V80" s="22"/>
      <c r="W80" s="37"/>
      <c r="X80" s="36" t="s">
        <v>222</v>
      </c>
      <c r="Y80" s="37"/>
      <c r="Z80" s="36"/>
      <c r="AA80" s="12"/>
      <c r="AB80" s="10"/>
      <c r="AC80" s="10"/>
      <c r="AD80" s="10"/>
      <c r="AE80" s="10"/>
      <c r="AF80" s="10"/>
      <c r="AG80" s="10"/>
      <c r="AH80" s="10"/>
      <c r="AI80" s="10"/>
      <c r="AJ80" s="10"/>
      <c r="AK80" s="10"/>
      <c r="AL80" s="10"/>
    </row>
    <row r="81" spans="1:38" ht="78.75">
      <c r="A81" s="151">
        <v>76</v>
      </c>
      <c r="B81" s="22" t="str">
        <f>VLOOKUP(E81,studia!$F$1:$I$12,2,FALSE)</f>
        <v>Automatyka i Robotyka</v>
      </c>
      <c r="C81" s="22" t="str">
        <f>VLOOKUP(E81,studia!$F$1:$I$12,3,FALSE)</f>
        <v>inż.</v>
      </c>
      <c r="D81" s="22" t="str">
        <f>VLOOKUP(E81,studia!$F$1:$I$12,4,FALSE)</f>
        <v>AMU</v>
      </c>
      <c r="E81" s="36" t="s">
        <v>787</v>
      </c>
      <c r="F81" s="36"/>
      <c r="G81" s="37"/>
      <c r="H81" s="37" t="s">
        <v>1792</v>
      </c>
      <c r="I81" s="37" t="s">
        <v>1793</v>
      </c>
      <c r="J81" s="37" t="s">
        <v>1794</v>
      </c>
      <c r="K81" s="37" t="s">
        <v>1742</v>
      </c>
      <c r="L81" s="21" t="str">
        <f>VLOOKUP(K81,Prowadzacy!$F$2:$J$109,2,FALSE)</f>
        <v>Krystian</v>
      </c>
      <c r="M81" s="21">
        <f>VLOOKUP(K81,Prowadzacy!$F$2:$K$109,3,FALSE)</f>
        <v>0</v>
      </c>
      <c r="N81" s="21" t="str">
        <f>VLOOKUP(K81,Prowadzacy!$F$2:$K$109,4,FALSE)</f>
        <v>Krawczyk</v>
      </c>
      <c r="O81" s="22" t="str">
        <f>VLOOKUP(K81,Prowadzacy!$F$2:$M$109,8,FALSE)</f>
        <v xml:space="preserve">Krystian | Krawczyk | Dr inż. |  ( 05157 ) </v>
      </c>
      <c r="P81" s="22" t="str">
        <f>VLOOKUP(K81,Prowadzacy!$F$2:$K$109,5,FALSE)</f>
        <v>K38W05D02</v>
      </c>
      <c r="Q81" s="22" t="str">
        <f>VLOOKUP(K81,Prowadzacy!$F$2:$K$109,6,FALSE)</f>
        <v>ZE</v>
      </c>
      <c r="R81" s="36" t="s">
        <v>1614</v>
      </c>
      <c r="S81" s="22"/>
      <c r="T81" s="22"/>
      <c r="U81" s="22"/>
      <c r="V81" s="22"/>
      <c r="W81" s="37"/>
      <c r="X81" s="36" t="s">
        <v>222</v>
      </c>
      <c r="Y81" s="37"/>
      <c r="Z81" s="36"/>
      <c r="AA81" s="12"/>
      <c r="AB81" s="10"/>
      <c r="AC81" s="10"/>
      <c r="AD81" s="10"/>
      <c r="AE81" s="10"/>
      <c r="AF81" s="10"/>
      <c r="AG81" s="10"/>
      <c r="AH81" s="10"/>
      <c r="AI81" s="10"/>
      <c r="AJ81" s="10"/>
      <c r="AK81" s="10"/>
      <c r="AL81" s="10"/>
    </row>
    <row r="82" spans="1:38" ht="180.75">
      <c r="A82" s="146">
        <v>77</v>
      </c>
      <c r="B82" s="22" t="str">
        <f>VLOOKUP(E82,studia!$F$1:$I$12,2,FALSE)</f>
        <v>Automatyka i Robotyka</v>
      </c>
      <c r="C82" s="22" t="str">
        <f>VLOOKUP(E82,studia!$F$1:$I$12,3,FALSE)</f>
        <v>inż.</v>
      </c>
      <c r="D82" s="22" t="str">
        <f>VLOOKUP(E82,studia!$F$1:$I$12,4,FALSE)</f>
        <v>AMU</v>
      </c>
      <c r="E82" s="36" t="s">
        <v>787</v>
      </c>
      <c r="F82" s="36"/>
      <c r="G82" s="37" t="s">
        <v>230</v>
      </c>
      <c r="H82" s="37" t="s">
        <v>1566</v>
      </c>
      <c r="I82" s="37" t="s">
        <v>1567</v>
      </c>
      <c r="J82" s="37" t="s">
        <v>2047</v>
      </c>
      <c r="K82" s="37" t="s">
        <v>1560</v>
      </c>
      <c r="L82" s="21" t="str">
        <f>VLOOKUP(K82,Prowadzacy!$F$2:$J$109,2,FALSE)</f>
        <v>Jarosław</v>
      </c>
      <c r="M82" s="21" t="str">
        <f>VLOOKUP(K82,Prowadzacy!$F$2:$K$109,3,FALSE)</f>
        <v>Marian</v>
      </c>
      <c r="N82" s="21" t="str">
        <f>VLOOKUP(K82,Prowadzacy!$F$2:$K$109,4,FALSE)</f>
        <v>Szymańda</v>
      </c>
      <c r="O82" s="22" t="str">
        <f>VLOOKUP(K82,Prowadzacy!$F$2:$M$109,8,FALSE)</f>
        <v xml:space="preserve">Jarosław | Szymańda | Dr inż. |  ( 05126 ) </v>
      </c>
      <c r="P82" s="22" t="str">
        <f>VLOOKUP(K82,Prowadzacy!$F$2:$K$109,5,FALSE)</f>
        <v>K38W05D02</v>
      </c>
      <c r="Q82" s="22" t="str">
        <f>VLOOKUP(K82,Prowadzacy!$F$2:$K$109,6,FALSE)</f>
        <v>ZET</v>
      </c>
      <c r="R82" s="36" t="s">
        <v>1644</v>
      </c>
      <c r="S82" s="22" t="str">
        <f>VLOOKUP(R82,Prowadzacy!$F$2:$K$109,2,FALSE)</f>
        <v>Jacek</v>
      </c>
      <c r="T82" s="22" t="str">
        <f>VLOOKUP(R82,Prowadzacy!$F$2:$K$109,3,FALSE)</f>
        <v>Jerzy</v>
      </c>
      <c r="U82" s="22" t="str">
        <f>VLOOKUP(R82,Prowadzacy!$F$2:$K$109,4,FALSE)</f>
        <v>Rezmer</v>
      </c>
      <c r="V82" s="22" t="str">
        <f>VLOOKUP(R82,Prowadzacy!$F$2:$M$109,8,FALSE)</f>
        <v xml:space="preserve">Jacek | Rezmer | Dr hab. inż. |  ( 05120 ) </v>
      </c>
      <c r="W82" s="37"/>
      <c r="X82" s="36" t="s">
        <v>222</v>
      </c>
      <c r="Y82" s="37"/>
      <c r="Z82" s="36"/>
      <c r="AA82" s="12"/>
      <c r="AB82" s="10"/>
      <c r="AC82" s="10"/>
      <c r="AD82" s="10"/>
      <c r="AE82" s="10"/>
      <c r="AF82" s="10"/>
      <c r="AG82" s="10"/>
      <c r="AH82" s="10"/>
      <c r="AI82" s="10"/>
      <c r="AJ82" s="10"/>
      <c r="AK82" s="10"/>
      <c r="AL82" s="10"/>
    </row>
    <row r="83" spans="1:38" ht="180.75">
      <c r="A83" s="151">
        <v>78</v>
      </c>
      <c r="B83" s="22" t="str">
        <f>VLOOKUP(E83,studia!$F$1:$I$12,2,FALSE)</f>
        <v>Automatyka i Robotyka</v>
      </c>
      <c r="C83" s="22" t="str">
        <f>VLOOKUP(E83,studia!$F$1:$I$12,3,FALSE)</f>
        <v>inż.</v>
      </c>
      <c r="D83" s="22" t="str">
        <f>VLOOKUP(E83,studia!$F$1:$I$12,4,FALSE)</f>
        <v>AMU</v>
      </c>
      <c r="E83" s="36" t="s">
        <v>787</v>
      </c>
      <c r="F83" s="163" t="s">
        <v>2172</v>
      </c>
      <c r="G83" s="37" t="s">
        <v>230</v>
      </c>
      <c r="H83" s="37" t="s">
        <v>1568</v>
      </c>
      <c r="I83" s="37" t="s">
        <v>1569</v>
      </c>
      <c r="J83" s="37" t="s">
        <v>2048</v>
      </c>
      <c r="K83" s="37" t="s">
        <v>1560</v>
      </c>
      <c r="L83" s="21" t="str">
        <f>VLOOKUP(K83,Prowadzacy!$F$2:$J$109,2,FALSE)</f>
        <v>Jarosław</v>
      </c>
      <c r="M83" s="21" t="str">
        <f>VLOOKUP(K83,Prowadzacy!$F$2:$K$109,3,FALSE)</f>
        <v>Marian</v>
      </c>
      <c r="N83" s="21" t="str">
        <f>VLOOKUP(K83,Prowadzacy!$F$2:$K$109,4,FALSE)</f>
        <v>Szymańda</v>
      </c>
      <c r="O83" s="22" t="str">
        <f>VLOOKUP(K83,Prowadzacy!$F$2:$M$109,8,FALSE)</f>
        <v xml:space="preserve">Jarosław | Szymańda | Dr inż. |  ( 05126 ) </v>
      </c>
      <c r="P83" s="22" t="str">
        <f>VLOOKUP(K83,Prowadzacy!$F$2:$K$109,5,FALSE)</f>
        <v>K38W05D02</v>
      </c>
      <c r="Q83" s="22" t="str">
        <f>VLOOKUP(K83,Prowadzacy!$F$2:$K$109,6,FALSE)</f>
        <v>ZET</v>
      </c>
      <c r="R83" s="36" t="s">
        <v>1644</v>
      </c>
      <c r="S83" s="22" t="str">
        <f>VLOOKUP(R83,Prowadzacy!$F$2:$K$109,2,FALSE)</f>
        <v>Jacek</v>
      </c>
      <c r="T83" s="22" t="str">
        <f>VLOOKUP(R83,Prowadzacy!$F$2:$K$109,3,FALSE)</f>
        <v>Jerzy</v>
      </c>
      <c r="U83" s="22" t="str">
        <f>VLOOKUP(R83,Prowadzacy!$F$2:$K$109,4,FALSE)</f>
        <v>Rezmer</v>
      </c>
      <c r="V83" s="22" t="str">
        <f>VLOOKUP(R83,Prowadzacy!$F$2:$M$109,8,FALSE)</f>
        <v xml:space="preserve">Jacek | Rezmer | Dr hab. inż. |  ( 05120 ) </v>
      </c>
      <c r="W83" s="37"/>
      <c r="X83" s="36" t="s">
        <v>222</v>
      </c>
      <c r="Y83" s="37"/>
      <c r="Z83" s="36"/>
      <c r="AA83" s="12"/>
      <c r="AB83" s="10"/>
      <c r="AC83" s="10"/>
      <c r="AD83" s="10"/>
      <c r="AE83" s="10"/>
      <c r="AF83" s="10"/>
      <c r="AG83" s="10"/>
      <c r="AH83" s="10"/>
      <c r="AI83" s="10"/>
      <c r="AJ83" s="10"/>
      <c r="AK83" s="10"/>
      <c r="AL83" s="10"/>
    </row>
    <row r="84" spans="1:38" ht="244.5">
      <c r="A84" s="146">
        <v>79</v>
      </c>
      <c r="B84" s="22" t="str">
        <f>VLOOKUP(E84,studia!$F$1:$I$12,2,FALSE)</f>
        <v>Automatyka i Robotyka</v>
      </c>
      <c r="C84" s="22" t="str">
        <f>VLOOKUP(E84,studia!$F$1:$I$12,3,FALSE)</f>
        <v>inż.</v>
      </c>
      <c r="D84" s="22" t="str">
        <f>VLOOKUP(E84,studia!$F$1:$I$12,4,FALSE)</f>
        <v>ASE</v>
      </c>
      <c r="E84" s="36" t="s">
        <v>695</v>
      </c>
      <c r="F84" s="163" t="s">
        <v>2172</v>
      </c>
      <c r="G84" s="37" t="s">
        <v>230</v>
      </c>
      <c r="H84" s="37" t="s">
        <v>796</v>
      </c>
      <c r="I84" s="37" t="s">
        <v>797</v>
      </c>
      <c r="J84" s="37" t="s">
        <v>798</v>
      </c>
      <c r="K84" s="37" t="s">
        <v>799</v>
      </c>
      <c r="L84" s="21" t="str">
        <f>VLOOKUP(K84,Prowadzacy!$F$2:$J$109,2,FALSE)</f>
        <v>Daniel</v>
      </c>
      <c r="M84" s="21" t="str">
        <f>VLOOKUP(K84,Prowadzacy!$F$2:$K$109,3,FALSE)</f>
        <v>Łukasz</v>
      </c>
      <c r="N84" s="21" t="str">
        <f>VLOOKUP(K84,Prowadzacy!$F$2:$K$109,4,FALSE)</f>
        <v>Bejmert</v>
      </c>
      <c r="O84" s="22" t="str">
        <f>VLOOKUP(K84,Prowadzacy!$F$2:$M$109,8,FALSE)</f>
        <v xml:space="preserve">Daniel | Bejmert | Dr inż. |  ( 05285 ) </v>
      </c>
      <c r="P84" s="22" t="str">
        <f>VLOOKUP(K84,Prowadzacy!$F$2:$K$109,5,FALSE)</f>
        <v>K36W05D02</v>
      </c>
      <c r="Q84" s="22" t="str">
        <f>VLOOKUP(K84,Prowadzacy!$F$2:$K$109,6,FALSE)</f>
        <v>ZAS</v>
      </c>
      <c r="R84" s="36" t="s">
        <v>915</v>
      </c>
      <c r="S84" s="22" t="str">
        <f>VLOOKUP(R84,Prowadzacy!$F$2:$K$109,2,FALSE)</f>
        <v>Krzysztof</v>
      </c>
      <c r="T84" s="22" t="str">
        <f>VLOOKUP(R84,Prowadzacy!$F$2:$K$109,3,FALSE)</f>
        <v>Jacek</v>
      </c>
      <c r="U84" s="22" t="str">
        <f>VLOOKUP(R84,Prowadzacy!$F$2:$K$109,4,FALSE)</f>
        <v>Solak</v>
      </c>
      <c r="V84" s="22" t="str">
        <f>VLOOKUP(R84,Prowadzacy!$F$2:$M$109,8,FALSE)</f>
        <v xml:space="preserve">Krzysztof | Solak | Dr inż. |  ( 05296 ) </v>
      </c>
      <c r="W84" s="37"/>
      <c r="X84" s="36" t="s">
        <v>222</v>
      </c>
      <c r="Y84" s="37"/>
      <c r="Z84" s="36"/>
      <c r="AA84" s="12"/>
      <c r="AB84" s="10"/>
      <c r="AC84" s="10"/>
      <c r="AD84" s="10"/>
      <c r="AE84" s="10"/>
      <c r="AF84" s="10"/>
      <c r="AG84" s="10"/>
      <c r="AH84" s="10"/>
      <c r="AI84" s="10"/>
      <c r="AJ84" s="10"/>
      <c r="AK84" s="10"/>
      <c r="AL84" s="10"/>
    </row>
    <row r="85" spans="1:38" ht="193.5">
      <c r="A85" s="151">
        <v>80</v>
      </c>
      <c r="B85" s="22" t="str">
        <f>VLOOKUP(E85,studia!$F$1:$I$12,2,FALSE)</f>
        <v>Automatyka i Robotyka</v>
      </c>
      <c r="C85" s="22" t="str">
        <f>VLOOKUP(E85,studia!$F$1:$I$12,3,FALSE)</f>
        <v>inż.</v>
      </c>
      <c r="D85" s="22" t="str">
        <f>VLOOKUP(E85,studia!$F$1:$I$12,4,FALSE)</f>
        <v>ASE</v>
      </c>
      <c r="E85" s="36" t="s">
        <v>695</v>
      </c>
      <c r="F85" s="163" t="s">
        <v>2172</v>
      </c>
      <c r="G85" s="37" t="s">
        <v>230</v>
      </c>
      <c r="H85" s="37" t="s">
        <v>800</v>
      </c>
      <c r="I85" s="37" t="s">
        <v>801</v>
      </c>
      <c r="J85" s="37" t="s">
        <v>802</v>
      </c>
      <c r="K85" s="37" t="s">
        <v>799</v>
      </c>
      <c r="L85" s="21" t="str">
        <f>VLOOKUP(K85,Prowadzacy!$F$2:$J$109,2,FALSE)</f>
        <v>Daniel</v>
      </c>
      <c r="M85" s="21" t="str">
        <f>VLOOKUP(K85,Prowadzacy!$F$2:$K$109,3,FALSE)</f>
        <v>Łukasz</v>
      </c>
      <c r="N85" s="21" t="str">
        <f>VLOOKUP(K85,Prowadzacy!$F$2:$K$109,4,FALSE)</f>
        <v>Bejmert</v>
      </c>
      <c r="O85" s="22" t="str">
        <f>VLOOKUP(K85,Prowadzacy!$F$2:$M$109,8,FALSE)</f>
        <v xml:space="preserve">Daniel | Bejmert | Dr inż. |  ( 05285 ) </v>
      </c>
      <c r="P85" s="22" t="str">
        <f>VLOOKUP(K85,Prowadzacy!$F$2:$K$109,5,FALSE)</f>
        <v>K36W05D02</v>
      </c>
      <c r="Q85" s="22" t="str">
        <f>VLOOKUP(K85,Prowadzacy!$F$2:$K$109,6,FALSE)</f>
        <v>ZAS</v>
      </c>
      <c r="R85" s="36" t="s">
        <v>887</v>
      </c>
      <c r="S85" s="22" t="str">
        <f>VLOOKUP(R85,Prowadzacy!$F$2:$K$109,2,FALSE)</f>
        <v>Paweł</v>
      </c>
      <c r="T85" s="22" t="str">
        <f>VLOOKUP(R85,Prowadzacy!$F$2:$K$109,3,FALSE)</f>
        <v>Adam</v>
      </c>
      <c r="U85" s="22" t="str">
        <f>VLOOKUP(R85,Prowadzacy!$F$2:$K$109,4,FALSE)</f>
        <v>Regulski</v>
      </c>
      <c r="V85" s="22" t="str">
        <f>VLOOKUP(R85,Prowadzacy!$F$2:$M$109,8,FALSE)</f>
        <v xml:space="preserve">Paweł | Regulski | Dr inż. |  ( 52340 ) </v>
      </c>
      <c r="W85" s="37"/>
      <c r="X85" s="36" t="s">
        <v>222</v>
      </c>
      <c r="Y85" s="37"/>
      <c r="Z85" s="36"/>
      <c r="AA85" s="12"/>
      <c r="AB85" s="10"/>
      <c r="AC85" s="10"/>
      <c r="AD85" s="10"/>
      <c r="AE85" s="10"/>
      <c r="AF85" s="10"/>
      <c r="AG85" s="10"/>
      <c r="AH85" s="10"/>
      <c r="AI85" s="10"/>
      <c r="AJ85" s="10"/>
      <c r="AK85" s="10"/>
      <c r="AL85" s="10"/>
    </row>
    <row r="86" spans="1:38" ht="231.75">
      <c r="A86" s="146">
        <v>81</v>
      </c>
      <c r="B86" s="22" t="str">
        <f>VLOOKUP(E86,studia!$F$1:$I$12,2,FALSE)</f>
        <v>Automatyka i Robotyka</v>
      </c>
      <c r="C86" s="22" t="str">
        <f>VLOOKUP(E86,studia!$F$1:$I$12,3,FALSE)</f>
        <v>inż.</v>
      </c>
      <c r="D86" s="22" t="str">
        <f>VLOOKUP(E86,studia!$F$1:$I$12,4,FALSE)</f>
        <v>ASE</v>
      </c>
      <c r="E86" s="36" t="s">
        <v>695</v>
      </c>
      <c r="F86" s="163" t="s">
        <v>2172</v>
      </c>
      <c r="G86" s="37" t="s">
        <v>230</v>
      </c>
      <c r="H86" s="37" t="s">
        <v>803</v>
      </c>
      <c r="I86" s="37" t="s">
        <v>804</v>
      </c>
      <c r="J86" s="37" t="s">
        <v>805</v>
      </c>
      <c r="K86" s="37" t="s">
        <v>799</v>
      </c>
      <c r="L86" s="21" t="str">
        <f>VLOOKUP(K86,Prowadzacy!$F$2:$J$109,2,FALSE)</f>
        <v>Daniel</v>
      </c>
      <c r="M86" s="21" t="str">
        <f>VLOOKUP(K86,Prowadzacy!$F$2:$K$109,3,FALSE)</f>
        <v>Łukasz</v>
      </c>
      <c r="N86" s="21" t="str">
        <f>VLOOKUP(K86,Prowadzacy!$F$2:$K$109,4,FALSE)</f>
        <v>Bejmert</v>
      </c>
      <c r="O86" s="22" t="str">
        <f>VLOOKUP(K86,Prowadzacy!$F$2:$M$109,8,FALSE)</f>
        <v xml:space="preserve">Daniel | Bejmert | Dr inż. |  ( 05285 ) </v>
      </c>
      <c r="P86" s="22" t="str">
        <f>VLOOKUP(K86,Prowadzacy!$F$2:$K$109,5,FALSE)</f>
        <v>K36W05D02</v>
      </c>
      <c r="Q86" s="22" t="str">
        <f>VLOOKUP(K86,Prowadzacy!$F$2:$K$109,6,FALSE)</f>
        <v>ZAS</v>
      </c>
      <c r="R86" s="36" t="s">
        <v>842</v>
      </c>
      <c r="S86" s="22" t="str">
        <f>VLOOKUP(R86,Prowadzacy!$F$2:$K$109,2,FALSE)</f>
        <v>Bartosz</v>
      </c>
      <c r="T86" s="22" t="str">
        <f>VLOOKUP(R86,Prowadzacy!$F$2:$K$109,3,FALSE)</f>
        <v>Jan</v>
      </c>
      <c r="U86" s="22" t="str">
        <f>VLOOKUP(R86,Prowadzacy!$F$2:$K$109,4,FALSE)</f>
        <v>Brusiłowicz</v>
      </c>
      <c r="V86" s="22" t="str">
        <f>VLOOKUP(R86,Prowadzacy!$F$2:$M$109,8,FALSE)</f>
        <v xml:space="preserve">Bartosz | Brusiłowicz | Dr inż. |  ( 05413 ) </v>
      </c>
      <c r="W86" s="37"/>
      <c r="X86" s="36" t="s">
        <v>222</v>
      </c>
      <c r="Y86" s="37"/>
      <c r="Z86" s="36"/>
      <c r="AA86" s="12"/>
      <c r="AB86" s="10"/>
      <c r="AC86" s="10"/>
      <c r="AD86" s="10"/>
      <c r="AE86" s="10"/>
      <c r="AF86" s="10"/>
      <c r="AG86" s="10"/>
      <c r="AH86" s="10"/>
      <c r="AI86" s="10"/>
      <c r="AJ86" s="10"/>
      <c r="AK86" s="10"/>
      <c r="AL86" s="10"/>
    </row>
    <row r="87" spans="1:38" ht="155.25">
      <c r="A87" s="151">
        <v>82</v>
      </c>
      <c r="B87" s="22" t="str">
        <f>VLOOKUP(E87,studia!$F$1:$I$12,2,FALSE)</f>
        <v>Automatyka i Robotyka</v>
      </c>
      <c r="C87" s="22" t="str">
        <f>VLOOKUP(E87,studia!$F$1:$I$12,3,FALSE)</f>
        <v>inż.</v>
      </c>
      <c r="D87" s="22" t="str">
        <f>VLOOKUP(E87,studia!$F$1:$I$12,4,FALSE)</f>
        <v>ASE</v>
      </c>
      <c r="E87" s="36" t="s">
        <v>695</v>
      </c>
      <c r="F87" s="163" t="s">
        <v>2172</v>
      </c>
      <c r="G87" s="37" t="s">
        <v>230</v>
      </c>
      <c r="H87" s="37" t="s">
        <v>1823</v>
      </c>
      <c r="I87" s="37" t="s">
        <v>1824</v>
      </c>
      <c r="J87" s="37" t="s">
        <v>1825</v>
      </c>
      <c r="K87" s="37" t="s">
        <v>799</v>
      </c>
      <c r="L87" s="21" t="str">
        <f>VLOOKUP(K87,Prowadzacy!$F$2:$J$109,2,FALSE)</f>
        <v>Daniel</v>
      </c>
      <c r="M87" s="21" t="str">
        <f>VLOOKUP(K87,Prowadzacy!$F$2:$K$109,3,FALSE)</f>
        <v>Łukasz</v>
      </c>
      <c r="N87" s="21" t="str">
        <f>VLOOKUP(K87,Prowadzacy!$F$2:$K$109,4,FALSE)</f>
        <v>Bejmert</v>
      </c>
      <c r="O87" s="22" t="str">
        <f>VLOOKUP(K87,Prowadzacy!$F$2:$M$109,8,FALSE)</f>
        <v xml:space="preserve">Daniel | Bejmert | Dr inż. |  ( 05285 ) </v>
      </c>
      <c r="P87" s="22" t="str">
        <f>VLOOKUP(K87,Prowadzacy!$F$2:$K$109,5,FALSE)</f>
        <v>K36W05D02</v>
      </c>
      <c r="Q87" s="22" t="str">
        <f>VLOOKUP(K87,Prowadzacy!$F$2:$K$109,6,FALSE)</f>
        <v>ZAS</v>
      </c>
      <c r="R87" s="36" t="s">
        <v>842</v>
      </c>
      <c r="S87" s="22"/>
      <c r="T87" s="22"/>
      <c r="U87" s="22"/>
      <c r="V87" s="22"/>
      <c r="W87" s="37"/>
      <c r="X87" s="36" t="s">
        <v>222</v>
      </c>
      <c r="Y87" s="37"/>
      <c r="Z87" s="36"/>
      <c r="AA87" s="12"/>
      <c r="AB87" s="10"/>
      <c r="AC87" s="10"/>
      <c r="AD87" s="10"/>
      <c r="AE87" s="10"/>
      <c r="AF87" s="10"/>
      <c r="AG87" s="10"/>
      <c r="AH87" s="10"/>
      <c r="AI87" s="10"/>
      <c r="AJ87" s="10"/>
      <c r="AK87" s="10"/>
      <c r="AL87" s="10"/>
    </row>
    <row r="88" spans="1:38" ht="193.5">
      <c r="A88" s="146">
        <v>83</v>
      </c>
      <c r="B88" s="22" t="str">
        <f>VLOOKUP(E88,studia!$F$1:$I$12,2,FALSE)</f>
        <v>Automatyka i Robotyka</v>
      </c>
      <c r="C88" s="22" t="str">
        <f>VLOOKUP(E88,studia!$F$1:$I$12,3,FALSE)</f>
        <v>inż.</v>
      </c>
      <c r="D88" s="22" t="str">
        <f>VLOOKUP(E88,studia!$F$1:$I$12,4,FALSE)</f>
        <v>ASE</v>
      </c>
      <c r="E88" s="36" t="s">
        <v>695</v>
      </c>
      <c r="F88" s="163" t="s">
        <v>2172</v>
      </c>
      <c r="G88" s="37" t="s">
        <v>230</v>
      </c>
      <c r="H88" s="37" t="s">
        <v>839</v>
      </c>
      <c r="I88" s="37" t="s">
        <v>840</v>
      </c>
      <c r="J88" s="37" t="s">
        <v>841</v>
      </c>
      <c r="K88" s="37" t="s">
        <v>842</v>
      </c>
      <c r="L88" s="21" t="str">
        <f>VLOOKUP(K88,Prowadzacy!$F$2:$J$109,2,FALSE)</f>
        <v>Bartosz</v>
      </c>
      <c r="M88" s="21" t="str">
        <f>VLOOKUP(K88,Prowadzacy!$F$2:$K$109,3,FALSE)</f>
        <v>Jan</v>
      </c>
      <c r="N88" s="21" t="str">
        <f>VLOOKUP(K88,Prowadzacy!$F$2:$K$109,4,FALSE)</f>
        <v>Brusiłowicz</v>
      </c>
      <c r="O88" s="22" t="str">
        <f>VLOOKUP(K88,Prowadzacy!$F$2:$M$109,8,FALSE)</f>
        <v xml:space="preserve">Bartosz | Brusiłowicz | Dr inż. |  ( 05413 ) </v>
      </c>
      <c r="P88" s="22" t="str">
        <f>VLOOKUP(K88,Prowadzacy!$F$2:$K$109,5,FALSE)</f>
        <v>K36W05D02</v>
      </c>
      <c r="Q88" s="22" t="str">
        <f>VLOOKUP(K88,Prowadzacy!$F$2:$K$109,6,FALSE)</f>
        <v>ZAS</v>
      </c>
      <c r="R88" s="36" t="s">
        <v>782</v>
      </c>
      <c r="S88" s="22" t="str">
        <f>VLOOKUP(R88,Prowadzacy!$F$2:$K$109,2,FALSE)</f>
        <v>Janusz</v>
      </c>
      <c r="T88" s="22" t="str">
        <f>VLOOKUP(R88,Prowadzacy!$F$2:$K$109,3,FALSE)</f>
        <v>Kazimierz</v>
      </c>
      <c r="U88" s="22" t="str">
        <f>VLOOKUP(R88,Prowadzacy!$F$2:$K$109,4,FALSE)</f>
        <v>Staszewski</v>
      </c>
      <c r="V88" s="22" t="str">
        <f>VLOOKUP(R88,Prowadzacy!$F$2:$M$109,8,FALSE)</f>
        <v xml:space="preserve">Janusz | Staszewski | Dr inż. |  ( 05263 ) </v>
      </c>
      <c r="W88" s="37" t="s">
        <v>2103</v>
      </c>
      <c r="X88" s="36" t="s">
        <v>221</v>
      </c>
      <c r="Y88" s="37" t="s">
        <v>2104</v>
      </c>
      <c r="Z88" s="36" t="s">
        <v>222</v>
      </c>
      <c r="AA88" s="12"/>
      <c r="AB88" s="10"/>
      <c r="AC88" s="10"/>
      <c r="AD88" s="10"/>
      <c r="AE88" s="10"/>
      <c r="AF88" s="10"/>
      <c r="AG88" s="10"/>
      <c r="AH88" s="10"/>
      <c r="AI88" s="10"/>
      <c r="AJ88" s="10"/>
      <c r="AK88" s="10"/>
      <c r="AL88" s="10"/>
    </row>
    <row r="89" spans="1:38" ht="129.75">
      <c r="A89" s="151">
        <v>84</v>
      </c>
      <c r="B89" s="22" t="str">
        <f>VLOOKUP(E89,studia!$F$1:$I$12,2,FALSE)</f>
        <v>Automatyka i Robotyka</v>
      </c>
      <c r="C89" s="22" t="str">
        <f>VLOOKUP(E89,studia!$F$1:$I$12,3,FALSE)</f>
        <v>inż.</v>
      </c>
      <c r="D89" s="22" t="str">
        <f>VLOOKUP(E89,studia!$F$1:$I$12,4,FALSE)</f>
        <v>ASE</v>
      </c>
      <c r="E89" s="36" t="s">
        <v>695</v>
      </c>
      <c r="F89" s="163" t="s">
        <v>2172</v>
      </c>
      <c r="G89" s="37" t="s">
        <v>230</v>
      </c>
      <c r="H89" s="37" t="s">
        <v>843</v>
      </c>
      <c r="I89" s="37" t="s">
        <v>844</v>
      </c>
      <c r="J89" s="37" t="s">
        <v>845</v>
      </c>
      <c r="K89" s="37" t="s">
        <v>842</v>
      </c>
      <c r="L89" s="21" t="str">
        <f>VLOOKUP(K89,Prowadzacy!$F$2:$J$109,2,FALSE)</f>
        <v>Bartosz</v>
      </c>
      <c r="M89" s="21" t="str">
        <f>VLOOKUP(K89,Prowadzacy!$F$2:$K$109,3,FALSE)</f>
        <v>Jan</v>
      </c>
      <c r="N89" s="21" t="str">
        <f>VLOOKUP(K89,Prowadzacy!$F$2:$K$109,4,FALSE)</f>
        <v>Brusiłowicz</v>
      </c>
      <c r="O89" s="22" t="str">
        <f>VLOOKUP(K89,Prowadzacy!$F$2:$M$109,8,FALSE)</f>
        <v xml:space="preserve">Bartosz | Brusiłowicz | Dr inż. |  ( 05413 ) </v>
      </c>
      <c r="P89" s="22" t="str">
        <f>VLOOKUP(K89,Prowadzacy!$F$2:$K$109,5,FALSE)</f>
        <v>K36W05D02</v>
      </c>
      <c r="Q89" s="22" t="str">
        <f>VLOOKUP(K89,Prowadzacy!$F$2:$K$109,6,FALSE)</f>
        <v>ZAS</v>
      </c>
      <c r="R89" s="36" t="s">
        <v>799</v>
      </c>
      <c r="S89" s="22" t="str">
        <f>VLOOKUP(R89,Prowadzacy!$F$2:$K$109,2,FALSE)</f>
        <v>Daniel</v>
      </c>
      <c r="T89" s="22" t="str">
        <f>VLOOKUP(R89,Prowadzacy!$F$2:$K$109,3,FALSE)</f>
        <v>Łukasz</v>
      </c>
      <c r="U89" s="22" t="str">
        <f>VLOOKUP(R89,Prowadzacy!$F$2:$K$109,4,FALSE)</f>
        <v>Bejmert</v>
      </c>
      <c r="V89" s="22" t="str">
        <f>VLOOKUP(R89,Prowadzacy!$F$2:$M$109,8,FALSE)</f>
        <v xml:space="preserve">Daniel | Bejmert | Dr inż. |  ( 05285 ) </v>
      </c>
      <c r="W89" s="37"/>
      <c r="X89" s="36" t="s">
        <v>222</v>
      </c>
      <c r="Y89" s="37"/>
      <c r="Z89" s="36"/>
      <c r="AA89" s="12"/>
      <c r="AB89" s="10"/>
      <c r="AC89" s="10"/>
      <c r="AD89" s="10"/>
      <c r="AE89" s="10"/>
      <c r="AF89" s="10"/>
      <c r="AG89" s="10"/>
      <c r="AH89" s="10"/>
      <c r="AI89" s="10"/>
      <c r="AJ89" s="10"/>
      <c r="AK89" s="10"/>
      <c r="AL89" s="10"/>
    </row>
    <row r="90" spans="1:38" ht="129.75">
      <c r="A90" s="146">
        <v>85</v>
      </c>
      <c r="B90" s="22" t="str">
        <f>VLOOKUP(E90,studia!$F$1:$I$12,2,FALSE)</f>
        <v>Automatyka i Robotyka</v>
      </c>
      <c r="C90" s="22" t="str">
        <f>VLOOKUP(E90,studia!$F$1:$I$12,3,FALSE)</f>
        <v>inż.</v>
      </c>
      <c r="D90" s="22" t="str">
        <f>VLOOKUP(E90,studia!$F$1:$I$12,4,FALSE)</f>
        <v>ASE</v>
      </c>
      <c r="E90" s="36" t="s">
        <v>695</v>
      </c>
      <c r="F90" s="36"/>
      <c r="G90" s="37"/>
      <c r="H90" s="37" t="s">
        <v>846</v>
      </c>
      <c r="I90" s="37" t="s">
        <v>847</v>
      </c>
      <c r="J90" s="37" t="s">
        <v>848</v>
      </c>
      <c r="K90" s="37" t="s">
        <v>842</v>
      </c>
      <c r="L90" s="21" t="str">
        <f>VLOOKUP(K90,Prowadzacy!$F$2:$J$109,2,FALSE)</f>
        <v>Bartosz</v>
      </c>
      <c r="M90" s="21" t="str">
        <f>VLOOKUP(K90,Prowadzacy!$F$2:$K$109,3,FALSE)</f>
        <v>Jan</v>
      </c>
      <c r="N90" s="21" t="str">
        <f>VLOOKUP(K90,Prowadzacy!$F$2:$K$109,4,FALSE)</f>
        <v>Brusiłowicz</v>
      </c>
      <c r="O90" s="22" t="str">
        <f>VLOOKUP(K90,Prowadzacy!$F$2:$M$109,8,FALSE)</f>
        <v xml:space="preserve">Bartosz | Brusiłowicz | Dr inż. |  ( 05413 ) </v>
      </c>
      <c r="P90" s="22" t="str">
        <f>VLOOKUP(K90,Prowadzacy!$F$2:$K$109,5,FALSE)</f>
        <v>K36W05D02</v>
      </c>
      <c r="Q90" s="22" t="str">
        <f>VLOOKUP(K90,Prowadzacy!$F$2:$K$109,6,FALSE)</f>
        <v>ZAS</v>
      </c>
      <c r="R90" s="36" t="s">
        <v>887</v>
      </c>
      <c r="S90" s="22" t="str">
        <f>VLOOKUP(R90,Prowadzacy!$F$2:$K$109,2,FALSE)</f>
        <v>Paweł</v>
      </c>
      <c r="T90" s="22" t="str">
        <f>VLOOKUP(R90,Prowadzacy!$F$2:$K$109,3,FALSE)</f>
        <v>Adam</v>
      </c>
      <c r="U90" s="22" t="str">
        <f>VLOOKUP(R90,Prowadzacy!$F$2:$K$109,4,FALSE)</f>
        <v>Regulski</v>
      </c>
      <c r="V90" s="22" t="str">
        <f>VLOOKUP(R90,Prowadzacy!$F$2:$M$109,8,FALSE)</f>
        <v xml:space="preserve">Paweł | Regulski | Dr inż. |  ( 52340 ) </v>
      </c>
      <c r="W90" s="37"/>
      <c r="X90" s="36" t="s">
        <v>222</v>
      </c>
      <c r="Y90" s="37"/>
      <c r="Z90" s="36"/>
      <c r="AA90" s="12"/>
      <c r="AB90" s="10"/>
      <c r="AC90" s="10"/>
      <c r="AD90" s="10"/>
      <c r="AE90" s="10"/>
      <c r="AF90" s="10"/>
      <c r="AG90" s="10"/>
      <c r="AH90" s="10"/>
      <c r="AI90" s="10"/>
      <c r="AJ90" s="10"/>
      <c r="AK90" s="10"/>
      <c r="AL90" s="10"/>
    </row>
    <row r="91" spans="1:38" ht="142.5">
      <c r="A91" s="151">
        <v>86</v>
      </c>
      <c r="B91" s="22" t="str">
        <f>VLOOKUP(E91,studia!$F$1:$I$12,2,FALSE)</f>
        <v>Automatyka i Robotyka</v>
      </c>
      <c r="C91" s="22" t="str">
        <f>VLOOKUP(E91,studia!$F$1:$I$12,3,FALSE)</f>
        <v>inż.</v>
      </c>
      <c r="D91" s="22" t="str">
        <f>VLOOKUP(E91,studia!$F$1:$I$12,4,FALSE)</f>
        <v>ASE</v>
      </c>
      <c r="E91" s="36" t="s">
        <v>695</v>
      </c>
      <c r="F91" s="163" t="s">
        <v>2172</v>
      </c>
      <c r="G91" s="37" t="s">
        <v>230</v>
      </c>
      <c r="H91" s="37" t="s">
        <v>852</v>
      </c>
      <c r="I91" s="37" t="s">
        <v>853</v>
      </c>
      <c r="J91" s="37" t="s">
        <v>854</v>
      </c>
      <c r="K91" s="37" t="s">
        <v>842</v>
      </c>
      <c r="L91" s="21" t="str">
        <f>VLOOKUP(K91,Prowadzacy!$F$2:$J$109,2,FALSE)</f>
        <v>Bartosz</v>
      </c>
      <c r="M91" s="21" t="str">
        <f>VLOOKUP(K91,Prowadzacy!$F$2:$K$109,3,FALSE)</f>
        <v>Jan</v>
      </c>
      <c r="N91" s="21" t="str">
        <f>VLOOKUP(K91,Prowadzacy!$F$2:$K$109,4,FALSE)</f>
        <v>Brusiłowicz</v>
      </c>
      <c r="O91" s="22" t="str">
        <f>VLOOKUP(K91,Prowadzacy!$F$2:$M$109,8,FALSE)</f>
        <v xml:space="preserve">Bartosz | Brusiłowicz | Dr inż. |  ( 05413 ) </v>
      </c>
      <c r="P91" s="22" t="str">
        <f>VLOOKUP(K91,Prowadzacy!$F$2:$K$109,5,FALSE)</f>
        <v>K36W05D02</v>
      </c>
      <c r="Q91" s="22" t="str">
        <f>VLOOKUP(K91,Prowadzacy!$F$2:$K$109,6,FALSE)</f>
        <v>ZAS</v>
      </c>
      <c r="R91" s="36" t="s">
        <v>799</v>
      </c>
      <c r="S91" s="22" t="str">
        <f>VLOOKUP(R91,Prowadzacy!$F$2:$K$109,2,FALSE)</f>
        <v>Daniel</v>
      </c>
      <c r="T91" s="22" t="str">
        <f>VLOOKUP(R91,Prowadzacy!$F$2:$K$109,3,FALSE)</f>
        <v>Łukasz</v>
      </c>
      <c r="U91" s="22" t="str">
        <f>VLOOKUP(R91,Prowadzacy!$F$2:$K$109,4,FALSE)</f>
        <v>Bejmert</v>
      </c>
      <c r="V91" s="22" t="str">
        <f>VLOOKUP(R91,Prowadzacy!$F$2:$M$109,8,FALSE)</f>
        <v xml:space="preserve">Daniel | Bejmert | Dr inż. |  ( 05285 ) </v>
      </c>
      <c r="W91" s="37"/>
      <c r="X91" s="36" t="s">
        <v>222</v>
      </c>
      <c r="Y91" s="37"/>
      <c r="Z91" s="36"/>
      <c r="AA91" s="12"/>
      <c r="AB91" s="10"/>
      <c r="AC91" s="10"/>
      <c r="AD91" s="10"/>
      <c r="AE91" s="10"/>
      <c r="AF91" s="10"/>
      <c r="AG91" s="10"/>
      <c r="AH91" s="10"/>
      <c r="AI91" s="10"/>
      <c r="AJ91" s="10"/>
      <c r="AK91" s="10"/>
      <c r="AL91" s="10"/>
    </row>
    <row r="92" spans="1:38" ht="168">
      <c r="A92" s="146">
        <v>87</v>
      </c>
      <c r="B92" s="22" t="str">
        <f>VLOOKUP(E92,studia!$F$1:$I$12,2,FALSE)</f>
        <v>Automatyka i Robotyka</v>
      </c>
      <c r="C92" s="22" t="str">
        <f>VLOOKUP(E92,studia!$F$1:$I$12,3,FALSE)</f>
        <v>inż.</v>
      </c>
      <c r="D92" s="22" t="str">
        <f>VLOOKUP(E92,studia!$F$1:$I$12,4,FALSE)</f>
        <v>ASE</v>
      </c>
      <c r="E92" s="36" t="s">
        <v>695</v>
      </c>
      <c r="F92" s="163" t="s">
        <v>2172</v>
      </c>
      <c r="G92" s="37" t="s">
        <v>230</v>
      </c>
      <c r="H92" s="37" t="s">
        <v>855</v>
      </c>
      <c r="I92" s="37" t="s">
        <v>856</v>
      </c>
      <c r="J92" s="37" t="s">
        <v>857</v>
      </c>
      <c r="K92" s="37" t="s">
        <v>842</v>
      </c>
      <c r="L92" s="21" t="str">
        <f>VLOOKUP(K92,Prowadzacy!$F$2:$J$109,2,FALSE)</f>
        <v>Bartosz</v>
      </c>
      <c r="M92" s="21" t="str">
        <f>VLOOKUP(K92,Prowadzacy!$F$2:$K$109,3,FALSE)</f>
        <v>Jan</v>
      </c>
      <c r="N92" s="21" t="str">
        <f>VLOOKUP(K92,Prowadzacy!$F$2:$K$109,4,FALSE)</f>
        <v>Brusiłowicz</v>
      </c>
      <c r="O92" s="22" t="str">
        <f>VLOOKUP(K92,Prowadzacy!$F$2:$M$109,8,FALSE)</f>
        <v xml:space="preserve">Bartosz | Brusiłowicz | Dr inż. |  ( 05413 ) </v>
      </c>
      <c r="P92" s="22" t="str">
        <f>VLOOKUP(K92,Prowadzacy!$F$2:$K$109,5,FALSE)</f>
        <v>K36W05D02</v>
      </c>
      <c r="Q92" s="22" t="str">
        <f>VLOOKUP(K92,Prowadzacy!$F$2:$K$109,6,FALSE)</f>
        <v>ZAS</v>
      </c>
      <c r="R92" s="36" t="s">
        <v>799</v>
      </c>
      <c r="S92" s="22" t="str">
        <f>VLOOKUP(R92,Prowadzacy!$F$2:$K$109,2,FALSE)</f>
        <v>Daniel</v>
      </c>
      <c r="T92" s="22" t="str">
        <f>VLOOKUP(R92,Prowadzacy!$F$2:$K$109,3,FALSE)</f>
        <v>Łukasz</v>
      </c>
      <c r="U92" s="22" t="str">
        <f>VLOOKUP(R92,Prowadzacy!$F$2:$K$109,4,FALSE)</f>
        <v>Bejmert</v>
      </c>
      <c r="V92" s="22" t="str">
        <f>VLOOKUP(R92,Prowadzacy!$F$2:$M$109,8,FALSE)</f>
        <v xml:space="preserve">Daniel | Bejmert | Dr inż. |  ( 05285 ) </v>
      </c>
      <c r="W92" s="37"/>
      <c r="X92" s="36" t="s">
        <v>222</v>
      </c>
      <c r="Y92" s="37"/>
      <c r="Z92" s="36"/>
      <c r="AA92" s="12"/>
      <c r="AB92" s="10"/>
      <c r="AC92" s="10"/>
      <c r="AD92" s="10"/>
      <c r="AE92" s="10"/>
      <c r="AF92" s="10"/>
      <c r="AG92" s="10"/>
      <c r="AH92" s="10"/>
      <c r="AI92" s="10"/>
      <c r="AJ92" s="10"/>
      <c r="AK92" s="10"/>
      <c r="AL92" s="10"/>
    </row>
    <row r="93" spans="1:38" ht="142.5">
      <c r="A93" s="151">
        <v>88</v>
      </c>
      <c r="B93" s="22" t="str">
        <f>VLOOKUP(E93,studia!$F$1:$I$12,2,FALSE)</f>
        <v>Automatyka i Robotyka</v>
      </c>
      <c r="C93" s="22" t="str">
        <f>VLOOKUP(E93,studia!$F$1:$I$12,3,FALSE)</f>
        <v>inż.</v>
      </c>
      <c r="D93" s="22" t="str">
        <f>VLOOKUP(E93,studia!$F$1:$I$12,4,FALSE)</f>
        <v>ASE</v>
      </c>
      <c r="E93" s="36" t="s">
        <v>695</v>
      </c>
      <c r="F93" s="36"/>
      <c r="G93" s="37" t="s">
        <v>230</v>
      </c>
      <c r="H93" s="37" t="s">
        <v>1820</v>
      </c>
      <c r="I93" s="37" t="s">
        <v>1821</v>
      </c>
      <c r="J93" s="37" t="s">
        <v>1822</v>
      </c>
      <c r="K93" s="37" t="s">
        <v>815</v>
      </c>
      <c r="L93" s="21" t="str">
        <f>VLOOKUP(K93,Prowadzacy!$F$2:$J$109,2,FALSE)</f>
        <v>Robert</v>
      </c>
      <c r="M93" s="21">
        <f>VLOOKUP(K93,Prowadzacy!$F$2:$K$109,3,FALSE)</f>
        <v>0</v>
      </c>
      <c r="N93" s="21" t="str">
        <f>VLOOKUP(K93,Prowadzacy!$F$2:$K$109,4,FALSE)</f>
        <v>Czechowski</v>
      </c>
      <c r="O93" s="22" t="str">
        <f>VLOOKUP(K93,Prowadzacy!$F$2:$M$109,8,FALSE)</f>
        <v xml:space="preserve">Robert | Czechowski | Dr inż. |  ( 052345 ) </v>
      </c>
      <c r="P93" s="22" t="str">
        <f>VLOOKUP(K93,Prowadzacy!$F$2:$K$109,5,FALSE)</f>
        <v>K36W05D02</v>
      </c>
      <c r="Q93" s="22" t="str">
        <f>VLOOKUP(K93,Prowadzacy!$F$2:$K$109,6,FALSE)</f>
        <v>ZAS</v>
      </c>
      <c r="R93" s="36" t="s">
        <v>1644</v>
      </c>
      <c r="S93" s="22"/>
      <c r="T93" s="22"/>
      <c r="U93" s="22"/>
      <c r="V93" s="22"/>
      <c r="W93" s="37"/>
      <c r="X93" s="36" t="s">
        <v>222</v>
      </c>
      <c r="Y93" s="37"/>
      <c r="Z93" s="36"/>
      <c r="AA93" s="12"/>
      <c r="AB93" s="10"/>
      <c r="AC93" s="10"/>
      <c r="AD93" s="10"/>
      <c r="AE93" s="10"/>
      <c r="AF93" s="10"/>
      <c r="AG93" s="10"/>
      <c r="AH93" s="10"/>
      <c r="AI93" s="10"/>
      <c r="AJ93" s="10"/>
      <c r="AK93" s="10"/>
      <c r="AL93" s="10"/>
    </row>
    <row r="94" spans="1:38" ht="91.5">
      <c r="A94" s="146">
        <v>89</v>
      </c>
      <c r="B94" s="22" t="str">
        <f>VLOOKUP(E94,studia!$F$1:$I$12,2,FALSE)</f>
        <v>Automatyka i Robotyka</v>
      </c>
      <c r="C94" s="22" t="str">
        <f>VLOOKUP(E94,studia!$F$1:$I$12,3,FALSE)</f>
        <v>inż.</v>
      </c>
      <c r="D94" s="22" t="str">
        <f>VLOOKUP(E94,studia!$F$1:$I$12,4,FALSE)</f>
        <v>ASE</v>
      </c>
      <c r="E94" s="36" t="s">
        <v>695</v>
      </c>
      <c r="F94" s="163" t="s">
        <v>2172</v>
      </c>
      <c r="G94" s="37" t="s">
        <v>230</v>
      </c>
      <c r="H94" s="37" t="s">
        <v>858</v>
      </c>
      <c r="I94" s="37" t="s">
        <v>859</v>
      </c>
      <c r="J94" s="37" t="s">
        <v>860</v>
      </c>
      <c r="K94" s="37" t="s">
        <v>861</v>
      </c>
      <c r="L94" s="21" t="str">
        <f>VLOOKUP(K94,Prowadzacy!$F$2:$J$109,2,FALSE)</f>
        <v>Justyna</v>
      </c>
      <c r="M94" s="21">
        <f>VLOOKUP(K94,Prowadzacy!$F$2:$K$109,3,FALSE)</f>
        <v>0</v>
      </c>
      <c r="N94" s="21" t="str">
        <f>VLOOKUP(K94,Prowadzacy!$F$2:$K$109,4,FALSE)</f>
        <v>Herlender</v>
      </c>
      <c r="O94" s="22" t="str">
        <f>VLOOKUP(K94,Prowadzacy!$F$2:$M$109,8,FALSE)</f>
        <v xml:space="preserve">Justyna | Herlender | Dr inż. |  ( p52341 ) </v>
      </c>
      <c r="P94" s="22" t="str">
        <f>VLOOKUP(K94,Prowadzacy!$F$2:$K$109,5,FALSE)</f>
        <v>K36W05D02</v>
      </c>
      <c r="Q94" s="22" t="str">
        <f>VLOOKUP(K94,Prowadzacy!$F$2:$K$109,6,FALSE)</f>
        <v>ZAS</v>
      </c>
      <c r="R94" s="36" t="s">
        <v>915</v>
      </c>
      <c r="S94" s="22" t="str">
        <f>VLOOKUP(R94,Prowadzacy!$F$2:$K$109,2,FALSE)</f>
        <v>Krzysztof</v>
      </c>
      <c r="T94" s="22" t="str">
        <f>VLOOKUP(R94,Prowadzacy!$F$2:$K$109,3,FALSE)</f>
        <v>Jacek</v>
      </c>
      <c r="U94" s="22" t="str">
        <f>VLOOKUP(R94,Prowadzacy!$F$2:$K$109,4,FALSE)</f>
        <v>Solak</v>
      </c>
      <c r="V94" s="22" t="str">
        <f>VLOOKUP(R94,Prowadzacy!$F$2:$M$109,8,FALSE)</f>
        <v xml:space="preserve">Krzysztof | Solak | Dr inż. |  ( 05296 ) </v>
      </c>
      <c r="W94" s="37"/>
      <c r="X94" s="36" t="s">
        <v>222</v>
      </c>
      <c r="Y94" s="37"/>
      <c r="Z94" s="36"/>
      <c r="AA94" s="12"/>
      <c r="AB94" s="10"/>
      <c r="AC94" s="10"/>
      <c r="AD94" s="10"/>
      <c r="AE94" s="10"/>
      <c r="AF94" s="10"/>
      <c r="AG94" s="10"/>
      <c r="AH94" s="10"/>
      <c r="AI94" s="10"/>
      <c r="AJ94" s="10"/>
      <c r="AK94" s="10"/>
      <c r="AL94" s="10"/>
    </row>
    <row r="95" spans="1:38" ht="193.5">
      <c r="A95" s="151">
        <v>90</v>
      </c>
      <c r="B95" s="22" t="str">
        <f>VLOOKUP(E95,studia!$F$1:$I$12,2,FALSE)</f>
        <v>Automatyka i Robotyka</v>
      </c>
      <c r="C95" s="22" t="str">
        <f>VLOOKUP(E95,studia!$F$1:$I$12,3,FALSE)</f>
        <v>inż.</v>
      </c>
      <c r="D95" s="22" t="str">
        <f>VLOOKUP(E95,studia!$F$1:$I$12,4,FALSE)</f>
        <v>ASE</v>
      </c>
      <c r="E95" s="36" t="s">
        <v>695</v>
      </c>
      <c r="F95" s="36"/>
      <c r="G95" s="37"/>
      <c r="H95" s="37" t="s">
        <v>696</v>
      </c>
      <c r="I95" s="37" t="s">
        <v>697</v>
      </c>
      <c r="J95" s="37" t="s">
        <v>698</v>
      </c>
      <c r="K95" s="37" t="s">
        <v>683</v>
      </c>
      <c r="L95" s="21" t="str">
        <f>VLOOKUP(K95,Prowadzacy!$F$2:$J$109,2,FALSE)</f>
        <v>Robert</v>
      </c>
      <c r="M95" s="21" t="str">
        <f>VLOOKUP(K95,Prowadzacy!$F$2:$K$109,3,FALSE)</f>
        <v>Stanisław</v>
      </c>
      <c r="N95" s="21" t="str">
        <f>VLOOKUP(K95,Prowadzacy!$F$2:$K$109,4,FALSE)</f>
        <v>Łukomski</v>
      </c>
      <c r="O95" s="22" t="str">
        <f>VLOOKUP(K95,Prowadzacy!$F$2:$M$109,8,FALSE)</f>
        <v xml:space="preserve">Robert | Łukomski | Dr inż. |  ( 05216 ) </v>
      </c>
      <c r="P95" s="22" t="str">
        <f>VLOOKUP(K95,Prowadzacy!$F$2:$K$109,5,FALSE)</f>
        <v>K36W05D02</v>
      </c>
      <c r="Q95" s="22" t="str">
        <f>VLOOKUP(K95,Prowadzacy!$F$2:$K$109,6,FALSE)</f>
        <v>ZSS</v>
      </c>
      <c r="R95" s="36" t="s">
        <v>665</v>
      </c>
      <c r="S95" s="22" t="str">
        <f>VLOOKUP(R95,Prowadzacy!$F$2:$K$109,2,FALSE)</f>
        <v>Tomasz</v>
      </c>
      <c r="T95" s="22" t="str">
        <f>VLOOKUP(R95,Prowadzacy!$F$2:$K$109,3,FALSE)</f>
        <v>Kazimierz</v>
      </c>
      <c r="U95" s="22" t="str">
        <f>VLOOKUP(R95,Prowadzacy!$F$2:$K$109,4,FALSE)</f>
        <v>Okoń</v>
      </c>
      <c r="V95" s="22" t="str">
        <f>VLOOKUP(R95,Prowadzacy!$F$2:$M$109,8,FALSE)</f>
        <v xml:space="preserve">Tomasz | Okoń | Dr inż. |  ( 05401 ) </v>
      </c>
      <c r="W95" s="37"/>
      <c r="X95" s="36" t="s">
        <v>222</v>
      </c>
      <c r="Y95" s="37"/>
      <c r="Z95" s="36"/>
      <c r="AA95" s="12"/>
      <c r="AB95" s="10"/>
      <c r="AC95" s="10"/>
      <c r="AD95" s="10"/>
      <c r="AE95" s="10"/>
      <c r="AF95" s="10"/>
      <c r="AG95" s="10"/>
      <c r="AH95" s="10"/>
      <c r="AI95" s="10"/>
      <c r="AJ95" s="10"/>
      <c r="AK95" s="10"/>
      <c r="AL95" s="10"/>
    </row>
    <row r="96" spans="1:38" ht="244.5">
      <c r="A96" s="146">
        <v>91</v>
      </c>
      <c r="B96" s="22" t="str">
        <f>VLOOKUP(E96,studia!$F$1:$I$12,2,FALSE)</f>
        <v>Automatyka i Robotyka</v>
      </c>
      <c r="C96" s="22" t="str">
        <f>VLOOKUP(E96,studia!$F$1:$I$12,3,FALSE)</f>
        <v>inż.</v>
      </c>
      <c r="D96" s="22" t="str">
        <f>VLOOKUP(E96,studia!$F$1:$I$12,4,FALSE)</f>
        <v>ASE</v>
      </c>
      <c r="E96" s="36" t="s">
        <v>695</v>
      </c>
      <c r="F96" s="163" t="s">
        <v>2172</v>
      </c>
      <c r="G96" s="37" t="s">
        <v>230</v>
      </c>
      <c r="H96" s="37" t="s">
        <v>699</v>
      </c>
      <c r="I96" s="37" t="s">
        <v>700</v>
      </c>
      <c r="J96" s="37" t="s">
        <v>701</v>
      </c>
      <c r="K96" s="37" t="s">
        <v>683</v>
      </c>
      <c r="L96" s="21" t="str">
        <f>VLOOKUP(K96,Prowadzacy!$F$2:$J$109,2,FALSE)</f>
        <v>Robert</v>
      </c>
      <c r="M96" s="21" t="str">
        <f>VLOOKUP(K96,Prowadzacy!$F$2:$K$109,3,FALSE)</f>
        <v>Stanisław</v>
      </c>
      <c r="N96" s="21" t="str">
        <f>VLOOKUP(K96,Prowadzacy!$F$2:$K$109,4,FALSE)</f>
        <v>Łukomski</v>
      </c>
      <c r="O96" s="22" t="str">
        <f>VLOOKUP(K96,Prowadzacy!$F$2:$M$109,8,FALSE)</f>
        <v xml:space="preserve">Robert | Łukomski | Dr inż. |  ( 05216 ) </v>
      </c>
      <c r="P96" s="22" t="str">
        <f>VLOOKUP(K96,Prowadzacy!$F$2:$K$109,5,FALSE)</f>
        <v>K36W05D02</v>
      </c>
      <c r="Q96" s="22" t="str">
        <f>VLOOKUP(K96,Prowadzacy!$F$2:$K$109,6,FALSE)</f>
        <v>ZSS</v>
      </c>
      <c r="R96" s="36" t="s">
        <v>665</v>
      </c>
      <c r="S96" s="22" t="str">
        <f>VLOOKUP(R96,Prowadzacy!$F$2:$K$109,2,FALSE)</f>
        <v>Tomasz</v>
      </c>
      <c r="T96" s="22" t="str">
        <f>VLOOKUP(R96,Prowadzacy!$F$2:$K$109,3,FALSE)</f>
        <v>Kazimierz</v>
      </c>
      <c r="U96" s="22" t="str">
        <f>VLOOKUP(R96,Prowadzacy!$F$2:$K$109,4,FALSE)</f>
        <v>Okoń</v>
      </c>
      <c r="V96" s="22" t="str">
        <f>VLOOKUP(R96,Prowadzacy!$F$2:$M$109,8,FALSE)</f>
        <v xml:space="preserve">Tomasz | Okoń | Dr inż. |  ( 05401 ) </v>
      </c>
      <c r="W96" s="37"/>
      <c r="X96" s="36" t="s">
        <v>222</v>
      </c>
      <c r="Y96" s="37"/>
      <c r="Z96" s="36"/>
      <c r="AA96" s="12"/>
      <c r="AB96" s="10"/>
      <c r="AC96" s="10"/>
      <c r="AD96" s="10"/>
      <c r="AE96" s="10"/>
      <c r="AF96" s="10"/>
      <c r="AG96" s="10"/>
      <c r="AH96" s="10"/>
      <c r="AI96" s="10"/>
      <c r="AJ96" s="10"/>
      <c r="AK96" s="10"/>
      <c r="AL96" s="10"/>
    </row>
    <row r="97" spans="1:38" ht="129.75">
      <c r="A97" s="151">
        <v>92</v>
      </c>
      <c r="B97" s="22" t="str">
        <f>VLOOKUP(E97,studia!$F$1:$I$12,2,FALSE)</f>
        <v>Automatyka i Robotyka</v>
      </c>
      <c r="C97" s="22" t="str">
        <f>VLOOKUP(E97,studia!$F$1:$I$12,3,FALSE)</f>
        <v>inż.</v>
      </c>
      <c r="D97" s="22" t="str">
        <f>VLOOKUP(E97,studia!$F$1:$I$12,4,FALSE)</f>
        <v>ASE</v>
      </c>
      <c r="E97" s="36" t="s">
        <v>695</v>
      </c>
      <c r="F97" s="163" t="s">
        <v>2172</v>
      </c>
      <c r="G97" s="37" t="s">
        <v>230</v>
      </c>
      <c r="H97" s="37" t="s">
        <v>888</v>
      </c>
      <c r="I97" s="37" t="s">
        <v>889</v>
      </c>
      <c r="J97" s="37" t="s">
        <v>890</v>
      </c>
      <c r="K97" s="37" t="s">
        <v>887</v>
      </c>
      <c r="L97" s="21" t="str">
        <f>VLOOKUP(K97,Prowadzacy!$F$2:$J$109,2,FALSE)</f>
        <v>Paweł</v>
      </c>
      <c r="M97" s="21" t="str">
        <f>VLOOKUP(K97,Prowadzacy!$F$2:$K$109,3,FALSE)</f>
        <v>Adam</v>
      </c>
      <c r="N97" s="21" t="str">
        <f>VLOOKUP(K97,Prowadzacy!$F$2:$K$109,4,FALSE)</f>
        <v>Regulski</v>
      </c>
      <c r="O97" s="22" t="str">
        <f>VLOOKUP(K97,Prowadzacy!$F$2:$M$109,8,FALSE)</f>
        <v xml:space="preserve">Paweł | Regulski | Dr inż. |  ( 52340 ) </v>
      </c>
      <c r="P97" s="22" t="str">
        <f>VLOOKUP(K97,Prowadzacy!$F$2:$K$109,5,FALSE)</f>
        <v>K36W05D02</v>
      </c>
      <c r="Q97" s="22" t="str">
        <f>VLOOKUP(K97,Prowadzacy!$F$2:$K$109,6,FALSE)</f>
        <v>ZAS</v>
      </c>
      <c r="R97" s="36" t="s">
        <v>842</v>
      </c>
      <c r="S97" s="22" t="str">
        <f>VLOOKUP(R97,Prowadzacy!$F$2:$K$109,2,FALSE)</f>
        <v>Bartosz</v>
      </c>
      <c r="T97" s="22" t="str">
        <f>VLOOKUP(R97,Prowadzacy!$F$2:$K$109,3,FALSE)</f>
        <v>Jan</v>
      </c>
      <c r="U97" s="22" t="str">
        <f>VLOOKUP(R97,Prowadzacy!$F$2:$K$109,4,FALSE)</f>
        <v>Brusiłowicz</v>
      </c>
      <c r="V97" s="22" t="str">
        <f>VLOOKUP(R97,Prowadzacy!$F$2:$M$109,8,FALSE)</f>
        <v xml:space="preserve">Bartosz | Brusiłowicz | Dr inż. |  ( 05413 ) </v>
      </c>
      <c r="W97" s="37"/>
      <c r="X97" s="36" t="s">
        <v>222</v>
      </c>
      <c r="Y97" s="37"/>
      <c r="Z97" s="36"/>
      <c r="AA97" s="12"/>
      <c r="AB97" s="10"/>
      <c r="AC97" s="10"/>
      <c r="AD97" s="10"/>
      <c r="AE97" s="10"/>
      <c r="AF97" s="10"/>
      <c r="AG97" s="10"/>
      <c r="AH97" s="10"/>
      <c r="AI97" s="10"/>
      <c r="AJ97" s="10"/>
      <c r="AK97" s="10"/>
      <c r="AL97" s="10"/>
    </row>
    <row r="98" spans="1:38" ht="117">
      <c r="A98" s="146">
        <v>93</v>
      </c>
      <c r="B98" s="22" t="str">
        <f>VLOOKUP(E98,studia!$F$1:$I$12,2,FALSE)</f>
        <v>Automatyka i Robotyka</v>
      </c>
      <c r="C98" s="22" t="str">
        <f>VLOOKUP(E98,studia!$F$1:$I$12,3,FALSE)</f>
        <v>inż.</v>
      </c>
      <c r="D98" s="22" t="str">
        <f>VLOOKUP(E98,studia!$F$1:$I$12,4,FALSE)</f>
        <v>ASE</v>
      </c>
      <c r="E98" s="36" t="s">
        <v>695</v>
      </c>
      <c r="F98" s="163" t="s">
        <v>2172</v>
      </c>
      <c r="G98" s="37" t="s">
        <v>230</v>
      </c>
      <c r="H98" s="37" t="s">
        <v>1830</v>
      </c>
      <c r="I98" s="37" t="s">
        <v>1831</v>
      </c>
      <c r="J98" s="37" t="s">
        <v>1832</v>
      </c>
      <c r="K98" s="37" t="s">
        <v>887</v>
      </c>
      <c r="L98" s="21" t="str">
        <f>VLOOKUP(K98,Prowadzacy!$F$2:$J$109,2,FALSE)</f>
        <v>Paweł</v>
      </c>
      <c r="M98" s="21" t="str">
        <f>VLOOKUP(K98,Prowadzacy!$F$2:$K$109,3,FALSE)</f>
        <v>Adam</v>
      </c>
      <c r="N98" s="21" t="str">
        <f>VLOOKUP(K98,Prowadzacy!$F$2:$K$109,4,FALSE)</f>
        <v>Regulski</v>
      </c>
      <c r="O98" s="22" t="str">
        <f>VLOOKUP(K98,Prowadzacy!$F$2:$M$109,8,FALSE)</f>
        <v xml:space="preserve">Paweł | Regulski | Dr inż. |  ( 52340 ) </v>
      </c>
      <c r="P98" s="22" t="str">
        <f>VLOOKUP(K98,Prowadzacy!$F$2:$K$109,5,FALSE)</f>
        <v>K36W05D02</v>
      </c>
      <c r="Q98" s="22" t="str">
        <f>VLOOKUP(K98,Prowadzacy!$F$2:$K$109,6,FALSE)</f>
        <v>ZAS</v>
      </c>
      <c r="R98" s="36" t="s">
        <v>842</v>
      </c>
      <c r="S98" s="22"/>
      <c r="T98" s="22"/>
      <c r="U98" s="22"/>
      <c r="V98" s="22"/>
      <c r="W98" s="37"/>
      <c r="X98" s="36" t="s">
        <v>222</v>
      </c>
      <c r="Y98" s="37"/>
      <c r="Z98" s="36"/>
      <c r="AA98" s="12"/>
      <c r="AB98" s="10"/>
      <c r="AC98" s="10"/>
      <c r="AD98" s="10"/>
      <c r="AE98" s="10"/>
      <c r="AF98" s="10"/>
      <c r="AG98" s="10"/>
      <c r="AH98" s="10"/>
      <c r="AI98" s="10"/>
      <c r="AJ98" s="10"/>
      <c r="AK98" s="10"/>
      <c r="AL98" s="10"/>
    </row>
    <row r="99" spans="1:38" ht="142.5">
      <c r="A99" s="151">
        <v>94</v>
      </c>
      <c r="B99" s="22" t="str">
        <f>VLOOKUP(E99,studia!$F$1:$I$12,2,FALSE)</f>
        <v>Automatyka i Robotyka</v>
      </c>
      <c r="C99" s="22" t="str">
        <f>VLOOKUP(E99,studia!$F$1:$I$12,3,FALSE)</f>
        <v>inż.</v>
      </c>
      <c r="D99" s="22" t="str">
        <f>VLOOKUP(E99,studia!$F$1:$I$12,4,FALSE)</f>
        <v>ASE</v>
      </c>
      <c r="E99" s="36" t="s">
        <v>695</v>
      </c>
      <c r="F99" s="163" t="s">
        <v>2172</v>
      </c>
      <c r="G99" s="37" t="s">
        <v>230</v>
      </c>
      <c r="H99" s="37" t="s">
        <v>2043</v>
      </c>
      <c r="I99" s="37" t="s">
        <v>2044</v>
      </c>
      <c r="J99" s="37" t="s">
        <v>1829</v>
      </c>
      <c r="K99" s="37" t="s">
        <v>887</v>
      </c>
      <c r="L99" s="21" t="str">
        <f>VLOOKUP(K99,Prowadzacy!$F$2:$J$109,2,FALSE)</f>
        <v>Paweł</v>
      </c>
      <c r="M99" s="21" t="str">
        <f>VLOOKUP(K99,Prowadzacy!$F$2:$K$109,3,FALSE)</f>
        <v>Adam</v>
      </c>
      <c r="N99" s="21" t="str">
        <f>VLOOKUP(K99,Prowadzacy!$F$2:$K$109,4,FALSE)</f>
        <v>Regulski</v>
      </c>
      <c r="O99" s="22" t="str">
        <f>VLOOKUP(K99,Prowadzacy!$F$2:$M$109,8,FALSE)</f>
        <v xml:space="preserve">Paweł | Regulski | Dr inż. |  ( 52340 ) </v>
      </c>
      <c r="P99" s="22" t="str">
        <f>VLOOKUP(K99,Prowadzacy!$F$2:$K$109,5,FALSE)</f>
        <v>K36W05D02</v>
      </c>
      <c r="Q99" s="22" t="str">
        <f>VLOOKUP(K99,Prowadzacy!$F$2:$K$109,6,FALSE)</f>
        <v>ZAS</v>
      </c>
      <c r="R99" s="36" t="s">
        <v>842</v>
      </c>
      <c r="S99" s="22"/>
      <c r="T99" s="22"/>
      <c r="U99" s="22"/>
      <c r="V99" s="22"/>
      <c r="W99" s="37"/>
      <c r="X99" s="36" t="s">
        <v>222</v>
      </c>
      <c r="Y99" s="37"/>
      <c r="Z99" s="36"/>
      <c r="AA99" s="12"/>
      <c r="AB99" s="10"/>
      <c r="AC99" s="10"/>
      <c r="AD99" s="10"/>
      <c r="AE99" s="10"/>
      <c r="AF99" s="10"/>
      <c r="AG99" s="10"/>
      <c r="AH99" s="10"/>
      <c r="AI99" s="10"/>
      <c r="AJ99" s="10"/>
      <c r="AK99" s="10"/>
      <c r="AL99" s="10"/>
    </row>
    <row r="100" spans="1:38" ht="193.5">
      <c r="A100" s="146">
        <v>95</v>
      </c>
      <c r="B100" s="22" t="str">
        <f>VLOOKUP(E100,studia!$F$1:$I$12,2,FALSE)</f>
        <v>Automatyka i Robotyka</v>
      </c>
      <c r="C100" s="22" t="str">
        <f>VLOOKUP(E100,studia!$F$1:$I$12,3,FALSE)</f>
        <v>inż.</v>
      </c>
      <c r="D100" s="22" t="str">
        <f>VLOOKUP(E100,studia!$F$1:$I$12,4,FALSE)</f>
        <v>ASE</v>
      </c>
      <c r="E100" s="36" t="s">
        <v>695</v>
      </c>
      <c r="F100" s="163" t="s">
        <v>2172</v>
      </c>
      <c r="G100" s="37" t="s">
        <v>230</v>
      </c>
      <c r="H100" s="37" t="s">
        <v>868</v>
      </c>
      <c r="I100" s="37" t="s">
        <v>869</v>
      </c>
      <c r="J100" s="37" t="s">
        <v>870</v>
      </c>
      <c r="K100" s="37" t="s">
        <v>871</v>
      </c>
      <c r="L100" s="21" t="str">
        <f>VLOOKUP(K100,Prowadzacy!$F$2:$J$109,2,FALSE)</f>
        <v>Eugeniusz</v>
      </c>
      <c r="M100" s="21">
        <f>VLOOKUP(K100,Prowadzacy!$F$2:$K$109,3,FALSE)</f>
        <v>0</v>
      </c>
      <c r="N100" s="21" t="str">
        <f>VLOOKUP(K100,Prowadzacy!$F$2:$K$109,4,FALSE)</f>
        <v>Rosołowski</v>
      </c>
      <c r="O100" s="22" t="str">
        <f>VLOOKUP(K100,Prowadzacy!$F$2:$M$109,8,FALSE)</f>
        <v xml:space="preserve">Eugeniusz | Rosołowski | Prof. dr hab. inż. |  ( 05242 ) </v>
      </c>
      <c r="P100" s="22" t="str">
        <f>VLOOKUP(K100,Prowadzacy!$F$2:$K$109,5,FALSE)</f>
        <v>K36W05D02</v>
      </c>
      <c r="Q100" s="22" t="str">
        <f>VLOOKUP(K100,Prowadzacy!$F$2:$K$109,6,FALSE)</f>
        <v>ZAS</v>
      </c>
      <c r="R100" s="36" t="s">
        <v>992</v>
      </c>
      <c r="S100" s="22" t="str">
        <f>VLOOKUP(R100,Prowadzacy!$F$2:$K$109,2,FALSE)</f>
        <v>Piotr</v>
      </c>
      <c r="T100" s="22" t="str">
        <f>VLOOKUP(R100,Prowadzacy!$F$2:$K$109,3,FALSE)</f>
        <v>Eugeniusz</v>
      </c>
      <c r="U100" s="22" t="str">
        <f>VLOOKUP(R100,Prowadzacy!$F$2:$K$109,4,FALSE)</f>
        <v>Pierz</v>
      </c>
      <c r="V100" s="22" t="str">
        <f>VLOOKUP(R100,Prowadzacy!$F$2:$M$109,8,FALSE)</f>
        <v xml:space="preserve">Piotr | Pierz | Dr inż. |  ( 05232 ) </v>
      </c>
      <c r="W100" s="37"/>
      <c r="X100" s="36" t="s">
        <v>222</v>
      </c>
      <c r="Y100" s="37"/>
      <c r="Z100" s="36"/>
      <c r="AA100" s="12"/>
      <c r="AB100" s="10"/>
      <c r="AC100" s="10"/>
      <c r="AD100" s="10"/>
      <c r="AE100" s="10"/>
      <c r="AF100" s="10"/>
      <c r="AG100" s="10"/>
      <c r="AH100" s="10"/>
      <c r="AI100" s="10"/>
      <c r="AJ100" s="10"/>
      <c r="AK100" s="10"/>
      <c r="AL100" s="10"/>
    </row>
    <row r="101" spans="1:38" ht="78.75">
      <c r="A101" s="151">
        <v>96</v>
      </c>
      <c r="B101" s="22" t="str">
        <f>VLOOKUP(E101,studia!$F$1:$I$12,2,FALSE)</f>
        <v>Automatyka i Robotyka</v>
      </c>
      <c r="C101" s="22" t="str">
        <f>VLOOKUP(E101,studia!$F$1:$I$12,3,FALSE)</f>
        <v>inż.</v>
      </c>
      <c r="D101" s="22" t="str">
        <f>VLOOKUP(E101,studia!$F$1:$I$12,4,FALSE)</f>
        <v>ASE</v>
      </c>
      <c r="E101" s="36" t="s">
        <v>695</v>
      </c>
      <c r="F101" s="163" t="s">
        <v>2172</v>
      </c>
      <c r="G101" s="37" t="s">
        <v>230</v>
      </c>
      <c r="H101" s="37" t="s">
        <v>912</v>
      </c>
      <c r="I101" s="37" t="s">
        <v>913</v>
      </c>
      <c r="J101" s="37" t="s">
        <v>914</v>
      </c>
      <c r="K101" s="37" t="s">
        <v>915</v>
      </c>
      <c r="L101" s="21" t="str">
        <f>VLOOKUP(K101,Prowadzacy!$F$2:$J$109,2,FALSE)</f>
        <v>Krzysztof</v>
      </c>
      <c r="M101" s="21" t="str">
        <f>VLOOKUP(K101,Prowadzacy!$F$2:$K$109,3,FALSE)</f>
        <v>Jacek</v>
      </c>
      <c r="N101" s="21" t="str">
        <f>VLOOKUP(K101,Prowadzacy!$F$2:$K$109,4,FALSE)</f>
        <v>Solak</v>
      </c>
      <c r="O101" s="22" t="str">
        <f>VLOOKUP(K101,Prowadzacy!$F$2:$M$109,8,FALSE)</f>
        <v xml:space="preserve">Krzysztof | Solak | Dr inż. |  ( 05296 ) </v>
      </c>
      <c r="P101" s="22" t="str">
        <f>VLOOKUP(K101,Prowadzacy!$F$2:$K$109,5,FALSE)</f>
        <v>K36W05D02</v>
      </c>
      <c r="Q101" s="22" t="str">
        <f>VLOOKUP(K101,Prowadzacy!$F$2:$K$109,6,FALSE)</f>
        <v>ZAS</v>
      </c>
      <c r="R101" s="36" t="s">
        <v>799</v>
      </c>
      <c r="S101" s="22" t="str">
        <f>VLOOKUP(R101,Prowadzacy!$F$2:$K$109,2,FALSE)</f>
        <v>Daniel</v>
      </c>
      <c r="T101" s="22" t="str">
        <f>VLOOKUP(R101,Prowadzacy!$F$2:$K$109,3,FALSE)</f>
        <v>Łukasz</v>
      </c>
      <c r="U101" s="22" t="str">
        <f>VLOOKUP(R101,Prowadzacy!$F$2:$K$109,4,FALSE)</f>
        <v>Bejmert</v>
      </c>
      <c r="V101" s="22" t="str">
        <f>VLOOKUP(R101,Prowadzacy!$F$2:$M$109,8,FALSE)</f>
        <v xml:space="preserve">Daniel | Bejmert | Dr inż. |  ( 05285 ) </v>
      </c>
      <c r="W101" s="37"/>
      <c r="X101" s="36" t="s">
        <v>222</v>
      </c>
      <c r="Y101" s="37"/>
      <c r="Z101" s="36"/>
      <c r="AA101" s="12"/>
      <c r="AB101" s="10"/>
      <c r="AC101" s="10"/>
      <c r="AD101" s="10"/>
      <c r="AE101" s="10"/>
      <c r="AF101" s="10"/>
      <c r="AG101" s="10"/>
      <c r="AH101" s="10"/>
      <c r="AI101" s="10"/>
      <c r="AJ101" s="10"/>
      <c r="AK101" s="10"/>
      <c r="AL101" s="10"/>
    </row>
    <row r="102" spans="1:38" ht="78.75">
      <c r="A102" s="146">
        <v>97</v>
      </c>
      <c r="B102" s="22" t="str">
        <f>VLOOKUP(E102,studia!$F$1:$I$12,2,FALSE)</f>
        <v>Automatyka i Robotyka</v>
      </c>
      <c r="C102" s="22" t="str">
        <f>VLOOKUP(E102,studia!$F$1:$I$12,3,FALSE)</f>
        <v>inż.</v>
      </c>
      <c r="D102" s="22" t="str">
        <f>VLOOKUP(E102,studia!$F$1:$I$12,4,FALSE)</f>
        <v>ASE</v>
      </c>
      <c r="E102" s="36" t="s">
        <v>695</v>
      </c>
      <c r="F102" s="36"/>
      <c r="G102" s="37"/>
      <c r="H102" s="37" t="s">
        <v>916</v>
      </c>
      <c r="I102" s="37" t="s">
        <v>917</v>
      </c>
      <c r="J102" s="37" t="s">
        <v>918</v>
      </c>
      <c r="K102" s="37" t="s">
        <v>915</v>
      </c>
      <c r="L102" s="21" t="str">
        <f>VLOOKUP(K102,Prowadzacy!$F$2:$J$109,2,FALSE)</f>
        <v>Krzysztof</v>
      </c>
      <c r="M102" s="21" t="str">
        <f>VLOOKUP(K102,Prowadzacy!$F$2:$K$109,3,FALSE)</f>
        <v>Jacek</v>
      </c>
      <c r="N102" s="21" t="str">
        <f>VLOOKUP(K102,Prowadzacy!$F$2:$K$109,4,FALSE)</f>
        <v>Solak</v>
      </c>
      <c r="O102" s="22" t="str">
        <f>VLOOKUP(K102,Prowadzacy!$F$2:$M$109,8,FALSE)</f>
        <v xml:space="preserve">Krzysztof | Solak | Dr inż. |  ( 05296 ) </v>
      </c>
      <c r="P102" s="22" t="str">
        <f>VLOOKUP(K102,Prowadzacy!$F$2:$K$109,5,FALSE)</f>
        <v>K36W05D02</v>
      </c>
      <c r="Q102" s="22" t="str">
        <f>VLOOKUP(K102,Prowadzacy!$F$2:$K$109,6,FALSE)</f>
        <v>ZAS</v>
      </c>
      <c r="R102" s="36" t="s">
        <v>799</v>
      </c>
      <c r="S102" s="22" t="str">
        <f>VLOOKUP(R102,Prowadzacy!$F$2:$K$109,2,FALSE)</f>
        <v>Daniel</v>
      </c>
      <c r="T102" s="22" t="str">
        <f>VLOOKUP(R102,Prowadzacy!$F$2:$K$109,3,FALSE)</f>
        <v>Łukasz</v>
      </c>
      <c r="U102" s="22" t="str">
        <f>VLOOKUP(R102,Prowadzacy!$F$2:$K$109,4,FALSE)</f>
        <v>Bejmert</v>
      </c>
      <c r="V102" s="22" t="str">
        <f>VLOOKUP(R102,Prowadzacy!$F$2:$M$109,8,FALSE)</f>
        <v xml:space="preserve">Daniel | Bejmert | Dr inż. |  ( 05285 ) </v>
      </c>
      <c r="W102" s="37"/>
      <c r="X102" s="36" t="s">
        <v>222</v>
      </c>
      <c r="Y102" s="37"/>
      <c r="Z102" s="36"/>
      <c r="AA102" s="12"/>
      <c r="AB102" s="10"/>
      <c r="AC102" s="10"/>
      <c r="AD102" s="10"/>
      <c r="AE102" s="10"/>
      <c r="AF102" s="10"/>
      <c r="AG102" s="10"/>
      <c r="AH102" s="10"/>
      <c r="AI102" s="10"/>
      <c r="AJ102" s="10"/>
      <c r="AK102" s="10"/>
      <c r="AL102" s="10"/>
    </row>
    <row r="103" spans="1:38" ht="91.5">
      <c r="A103" s="151">
        <v>98</v>
      </c>
      <c r="B103" s="22" t="str">
        <f>VLOOKUP(E103,studia!$F$1:$I$12,2,FALSE)</f>
        <v>Automatyka i Robotyka</v>
      </c>
      <c r="C103" s="22" t="str">
        <f>VLOOKUP(E103,studia!$F$1:$I$12,3,FALSE)</f>
        <v>inż.</v>
      </c>
      <c r="D103" s="22" t="str">
        <f>VLOOKUP(E103,studia!$F$1:$I$12,4,FALSE)</f>
        <v>ASE</v>
      </c>
      <c r="E103" s="36" t="s">
        <v>695</v>
      </c>
      <c r="F103" s="163" t="s">
        <v>2172</v>
      </c>
      <c r="G103" s="37" t="s">
        <v>230</v>
      </c>
      <c r="H103" s="37" t="s">
        <v>919</v>
      </c>
      <c r="I103" s="37" t="s">
        <v>920</v>
      </c>
      <c r="J103" s="37" t="s">
        <v>921</v>
      </c>
      <c r="K103" s="37" t="s">
        <v>915</v>
      </c>
      <c r="L103" s="21" t="str">
        <f>VLOOKUP(K103,Prowadzacy!$F$2:$J$109,2,FALSE)</f>
        <v>Krzysztof</v>
      </c>
      <c r="M103" s="21" t="str">
        <f>VLOOKUP(K103,Prowadzacy!$F$2:$K$109,3,FALSE)</f>
        <v>Jacek</v>
      </c>
      <c r="N103" s="21" t="str">
        <f>VLOOKUP(K103,Prowadzacy!$F$2:$K$109,4,FALSE)</f>
        <v>Solak</v>
      </c>
      <c r="O103" s="22" t="str">
        <f>VLOOKUP(K103,Prowadzacy!$F$2:$M$109,8,FALSE)</f>
        <v xml:space="preserve">Krzysztof | Solak | Dr inż. |  ( 05296 ) </v>
      </c>
      <c r="P103" s="22" t="str">
        <f>VLOOKUP(K103,Prowadzacy!$F$2:$K$109,5,FALSE)</f>
        <v>K36W05D02</v>
      </c>
      <c r="Q103" s="22" t="str">
        <f>VLOOKUP(K103,Prowadzacy!$F$2:$K$109,6,FALSE)</f>
        <v>ZAS</v>
      </c>
      <c r="R103" s="36" t="s">
        <v>799</v>
      </c>
      <c r="S103" s="22" t="str">
        <f>VLOOKUP(R103,Prowadzacy!$F$2:$K$109,2,FALSE)</f>
        <v>Daniel</v>
      </c>
      <c r="T103" s="22" t="str">
        <f>VLOOKUP(R103,Prowadzacy!$F$2:$K$109,3,FALSE)</f>
        <v>Łukasz</v>
      </c>
      <c r="U103" s="22" t="str">
        <f>VLOOKUP(R103,Prowadzacy!$F$2:$K$109,4,FALSE)</f>
        <v>Bejmert</v>
      </c>
      <c r="V103" s="22" t="str">
        <f>VLOOKUP(R103,Prowadzacy!$F$2:$M$109,8,FALSE)</f>
        <v xml:space="preserve">Daniel | Bejmert | Dr inż. |  ( 05285 ) </v>
      </c>
      <c r="W103" s="37"/>
      <c r="X103" s="36" t="s">
        <v>222</v>
      </c>
      <c r="Y103" s="37"/>
      <c r="Z103" s="36"/>
      <c r="AA103" s="12"/>
      <c r="AB103" s="10"/>
      <c r="AC103" s="10"/>
      <c r="AD103" s="10"/>
      <c r="AE103" s="10"/>
      <c r="AF103" s="10"/>
      <c r="AG103" s="10"/>
      <c r="AH103" s="10"/>
      <c r="AI103" s="10"/>
      <c r="AJ103" s="10"/>
      <c r="AK103" s="10"/>
      <c r="AL103" s="10"/>
    </row>
    <row r="104" spans="1:38" ht="78.75">
      <c r="A104" s="146">
        <v>99</v>
      </c>
      <c r="B104" s="22" t="str">
        <f>VLOOKUP(E104,studia!$F$1:$I$12,2,FALSE)</f>
        <v>Automatyka i Robotyka</v>
      </c>
      <c r="C104" s="22" t="str">
        <f>VLOOKUP(E104,studia!$F$1:$I$12,3,FALSE)</f>
        <v>inż.</v>
      </c>
      <c r="D104" s="22" t="str">
        <f>VLOOKUP(E104,studia!$F$1:$I$12,4,FALSE)</f>
        <v>ASE</v>
      </c>
      <c r="E104" s="36" t="s">
        <v>695</v>
      </c>
      <c r="F104" s="163" t="s">
        <v>2172</v>
      </c>
      <c r="G104" s="37" t="s">
        <v>230</v>
      </c>
      <c r="H104" s="37" t="s">
        <v>1826</v>
      </c>
      <c r="I104" s="37" t="s">
        <v>1827</v>
      </c>
      <c r="J104" s="37" t="s">
        <v>1828</v>
      </c>
      <c r="K104" s="37" t="s">
        <v>915</v>
      </c>
      <c r="L104" s="21" t="str">
        <f>VLOOKUP(K104,Prowadzacy!$F$2:$J$109,2,FALSE)</f>
        <v>Krzysztof</v>
      </c>
      <c r="M104" s="21" t="str">
        <f>VLOOKUP(K104,Prowadzacy!$F$2:$K$109,3,FALSE)</f>
        <v>Jacek</v>
      </c>
      <c r="N104" s="21" t="str">
        <f>VLOOKUP(K104,Prowadzacy!$F$2:$K$109,4,FALSE)</f>
        <v>Solak</v>
      </c>
      <c r="O104" s="22" t="str">
        <f>VLOOKUP(K104,Prowadzacy!$F$2:$M$109,8,FALSE)</f>
        <v xml:space="preserve">Krzysztof | Solak | Dr inż. |  ( 05296 ) </v>
      </c>
      <c r="P104" s="22" t="str">
        <f>VLOOKUP(K104,Prowadzacy!$F$2:$K$109,5,FALSE)</f>
        <v>K36W05D02</v>
      </c>
      <c r="Q104" s="22" t="str">
        <f>VLOOKUP(K104,Prowadzacy!$F$2:$K$109,6,FALSE)</f>
        <v>ZAS</v>
      </c>
      <c r="R104" s="36" t="s">
        <v>799</v>
      </c>
      <c r="S104" s="22"/>
      <c r="T104" s="22"/>
      <c r="U104" s="22"/>
      <c r="V104" s="22"/>
      <c r="W104" s="37"/>
      <c r="X104" s="36" t="s">
        <v>222</v>
      </c>
      <c r="Y104" s="37"/>
      <c r="Z104" s="36"/>
      <c r="AA104" s="12"/>
      <c r="AB104" s="10"/>
      <c r="AC104" s="10"/>
      <c r="AD104" s="10"/>
      <c r="AE104" s="10"/>
      <c r="AF104" s="10"/>
      <c r="AG104" s="10"/>
      <c r="AH104" s="10"/>
      <c r="AI104" s="10"/>
      <c r="AJ104" s="10"/>
      <c r="AK104" s="10"/>
      <c r="AL104" s="10"/>
    </row>
    <row r="105" spans="1:38" ht="78.75">
      <c r="A105" s="151">
        <v>100</v>
      </c>
      <c r="B105" s="22" t="str">
        <f>VLOOKUP(E105,studia!$F$1:$I$12,2,FALSE)</f>
        <v>Automatyka i Robotyka</v>
      </c>
      <c r="C105" s="22" t="str">
        <f>VLOOKUP(E105,studia!$F$1:$I$12,3,FALSE)</f>
        <v>inż.</v>
      </c>
      <c r="D105" s="22" t="str">
        <f>VLOOKUP(E105,studia!$F$1:$I$12,4,FALSE)</f>
        <v>ASE</v>
      </c>
      <c r="E105" s="36" t="s">
        <v>695</v>
      </c>
      <c r="F105" s="163" t="s">
        <v>2172</v>
      </c>
      <c r="G105" s="37" t="s">
        <v>230</v>
      </c>
      <c r="H105" s="37" t="s">
        <v>779</v>
      </c>
      <c r="I105" s="37" t="s">
        <v>780</v>
      </c>
      <c r="J105" s="37" t="s">
        <v>781</v>
      </c>
      <c r="K105" s="37" t="s">
        <v>782</v>
      </c>
      <c r="L105" s="21" t="str">
        <f>VLOOKUP(K105,Prowadzacy!$F$2:$J$109,2,FALSE)</f>
        <v>Janusz</v>
      </c>
      <c r="M105" s="21" t="str">
        <f>VLOOKUP(K105,Prowadzacy!$F$2:$K$109,3,FALSE)</f>
        <v>Kazimierz</v>
      </c>
      <c r="N105" s="21" t="str">
        <f>VLOOKUP(K105,Prowadzacy!$F$2:$K$109,4,FALSE)</f>
        <v>Staszewski</v>
      </c>
      <c r="O105" s="22" t="str">
        <f>VLOOKUP(K105,Prowadzacy!$F$2:$M$109,8,FALSE)</f>
        <v xml:space="preserve">Janusz | Staszewski | Dr inż. |  ( 05263 ) </v>
      </c>
      <c r="P105" s="22" t="str">
        <f>VLOOKUP(K105,Prowadzacy!$F$2:$K$109,5,FALSE)</f>
        <v>K36W05D02</v>
      </c>
      <c r="Q105" s="22" t="str">
        <f>VLOOKUP(K105,Prowadzacy!$F$2:$K$109,6,FALSE)</f>
        <v>ZAS</v>
      </c>
      <c r="R105" s="36" t="s">
        <v>992</v>
      </c>
      <c r="S105" s="22" t="str">
        <f>VLOOKUP(R105,Prowadzacy!$F$2:$K$109,2,FALSE)</f>
        <v>Piotr</v>
      </c>
      <c r="T105" s="22" t="str">
        <f>VLOOKUP(R105,Prowadzacy!$F$2:$K$109,3,FALSE)</f>
        <v>Eugeniusz</v>
      </c>
      <c r="U105" s="22" t="str">
        <f>VLOOKUP(R105,Prowadzacy!$F$2:$K$109,4,FALSE)</f>
        <v>Pierz</v>
      </c>
      <c r="V105" s="22" t="str">
        <f>VLOOKUP(R105,Prowadzacy!$F$2:$M$109,8,FALSE)</f>
        <v xml:space="preserve">Piotr | Pierz | Dr inż. |  ( 05232 ) </v>
      </c>
      <c r="W105" s="37"/>
      <c r="X105" s="36" t="s">
        <v>222</v>
      </c>
      <c r="Y105" s="37"/>
      <c r="Z105" s="36"/>
      <c r="AA105" s="12"/>
      <c r="AB105" s="10"/>
      <c r="AC105" s="10"/>
      <c r="AD105" s="10"/>
      <c r="AE105" s="10"/>
      <c r="AF105" s="10"/>
      <c r="AG105" s="10"/>
      <c r="AH105" s="10"/>
      <c r="AI105" s="10"/>
      <c r="AJ105" s="10"/>
      <c r="AK105" s="10"/>
      <c r="AL105" s="10"/>
    </row>
    <row r="106" spans="1:38" ht="155.25">
      <c r="A106" s="146">
        <v>101</v>
      </c>
      <c r="B106" s="22" t="str">
        <f>VLOOKUP(E106,studia!$F$1:$I$12,2,FALSE)</f>
        <v>Automatyka i Robotyka</v>
      </c>
      <c r="C106" s="22" t="str">
        <f>VLOOKUP(E106,studia!$F$1:$I$12,3,FALSE)</f>
        <v>inż.</v>
      </c>
      <c r="D106" s="22" t="str">
        <f>VLOOKUP(E106,studia!$F$1:$I$12,4,FALSE)</f>
        <v>ASE</v>
      </c>
      <c r="E106" s="36" t="s">
        <v>695</v>
      </c>
      <c r="F106" s="163" t="s">
        <v>2172</v>
      </c>
      <c r="G106" s="37" t="s">
        <v>230</v>
      </c>
      <c r="H106" s="37" t="s">
        <v>783</v>
      </c>
      <c r="I106" s="37" t="s">
        <v>784</v>
      </c>
      <c r="J106" s="37" t="s">
        <v>1955</v>
      </c>
      <c r="K106" s="37" t="s">
        <v>782</v>
      </c>
      <c r="L106" s="21" t="str">
        <f>VLOOKUP(K106,Prowadzacy!$F$2:$J$109,2,FALSE)</f>
        <v>Janusz</v>
      </c>
      <c r="M106" s="21" t="str">
        <f>VLOOKUP(K106,Prowadzacy!$F$2:$K$109,3,FALSE)</f>
        <v>Kazimierz</v>
      </c>
      <c r="N106" s="21" t="str">
        <f>VLOOKUP(K106,Prowadzacy!$F$2:$K$109,4,FALSE)</f>
        <v>Staszewski</v>
      </c>
      <c r="O106" s="22" t="str">
        <f>VLOOKUP(K106,Prowadzacy!$F$2:$M$109,8,FALSE)</f>
        <v xml:space="preserve">Janusz | Staszewski | Dr inż. |  ( 05263 ) </v>
      </c>
      <c r="P106" s="22" t="str">
        <f>VLOOKUP(K106,Prowadzacy!$F$2:$K$109,5,FALSE)</f>
        <v>K36W05D02</v>
      </c>
      <c r="Q106" s="22" t="str">
        <f>VLOOKUP(K106,Prowadzacy!$F$2:$K$109,6,FALSE)</f>
        <v>ZAS</v>
      </c>
      <c r="R106" s="36" t="s">
        <v>992</v>
      </c>
      <c r="S106" s="22" t="str">
        <f>VLOOKUP(R106,Prowadzacy!$F$2:$K$109,2,FALSE)</f>
        <v>Piotr</v>
      </c>
      <c r="T106" s="22" t="str">
        <f>VLOOKUP(R106,Prowadzacy!$F$2:$K$109,3,FALSE)</f>
        <v>Eugeniusz</v>
      </c>
      <c r="U106" s="22" t="str">
        <f>VLOOKUP(R106,Prowadzacy!$F$2:$K$109,4,FALSE)</f>
        <v>Pierz</v>
      </c>
      <c r="V106" s="22" t="str">
        <f>VLOOKUP(R106,Prowadzacy!$F$2:$M$109,8,FALSE)</f>
        <v xml:space="preserve">Piotr | Pierz | Dr inż. |  ( 05232 ) </v>
      </c>
      <c r="W106" s="37"/>
      <c r="X106" s="36" t="s">
        <v>222</v>
      </c>
      <c r="Y106" s="37"/>
      <c r="Z106" s="36"/>
      <c r="AA106" s="12"/>
      <c r="AB106" s="10"/>
      <c r="AC106" s="10"/>
      <c r="AD106" s="10"/>
      <c r="AE106" s="10"/>
      <c r="AF106" s="10"/>
      <c r="AG106" s="10"/>
      <c r="AH106" s="10"/>
      <c r="AI106" s="10"/>
      <c r="AJ106" s="10"/>
      <c r="AK106" s="10"/>
      <c r="AL106" s="10"/>
    </row>
    <row r="107" spans="1:38" ht="168">
      <c r="A107" s="151">
        <v>102</v>
      </c>
      <c r="B107" s="22" t="str">
        <f>VLOOKUP(E107,studia!$F$1:$I$12,2,FALSE)</f>
        <v>Automatyka i Robotyka</v>
      </c>
      <c r="C107" s="22" t="str">
        <f>VLOOKUP(E107,studia!$F$1:$I$12,3,FALSE)</f>
        <v>inż.</v>
      </c>
      <c r="D107" s="22" t="str">
        <f>VLOOKUP(E107,studia!$F$1:$I$12,4,FALSE)</f>
        <v>ASE</v>
      </c>
      <c r="E107" s="36" t="s">
        <v>695</v>
      </c>
      <c r="F107" s="163" t="s">
        <v>2172</v>
      </c>
      <c r="G107" s="37" t="s">
        <v>230</v>
      </c>
      <c r="H107" s="37" t="s">
        <v>785</v>
      </c>
      <c r="I107" s="37" t="s">
        <v>786</v>
      </c>
      <c r="J107" s="37" t="s">
        <v>1957</v>
      </c>
      <c r="K107" s="37" t="s">
        <v>782</v>
      </c>
      <c r="L107" s="21" t="str">
        <f>VLOOKUP(K107,Prowadzacy!$F$2:$J$109,2,FALSE)</f>
        <v>Janusz</v>
      </c>
      <c r="M107" s="21" t="str">
        <f>VLOOKUP(K107,Prowadzacy!$F$2:$K$109,3,FALSE)</f>
        <v>Kazimierz</v>
      </c>
      <c r="N107" s="21" t="str">
        <f>VLOOKUP(K107,Prowadzacy!$F$2:$K$109,4,FALSE)</f>
        <v>Staszewski</v>
      </c>
      <c r="O107" s="22" t="str">
        <f>VLOOKUP(K107,Prowadzacy!$F$2:$M$109,8,FALSE)</f>
        <v xml:space="preserve">Janusz | Staszewski | Dr inż. |  ( 05263 ) </v>
      </c>
      <c r="P107" s="22" t="str">
        <f>VLOOKUP(K107,Prowadzacy!$F$2:$K$109,5,FALSE)</f>
        <v>K36W05D02</v>
      </c>
      <c r="Q107" s="22" t="str">
        <f>VLOOKUP(K107,Prowadzacy!$F$2:$K$109,6,FALSE)</f>
        <v>ZAS</v>
      </c>
      <c r="R107" s="36" t="s">
        <v>992</v>
      </c>
      <c r="S107" s="22" t="str">
        <f>VLOOKUP(R107,Prowadzacy!$F$2:$K$109,2,FALSE)</f>
        <v>Piotr</v>
      </c>
      <c r="T107" s="22" t="str">
        <f>VLOOKUP(R107,Prowadzacy!$F$2:$K$109,3,FALSE)</f>
        <v>Eugeniusz</v>
      </c>
      <c r="U107" s="22" t="str">
        <f>VLOOKUP(R107,Prowadzacy!$F$2:$K$109,4,FALSE)</f>
        <v>Pierz</v>
      </c>
      <c r="V107" s="22" t="str">
        <f>VLOOKUP(R107,Prowadzacy!$F$2:$M$109,8,FALSE)</f>
        <v xml:space="preserve">Piotr | Pierz | Dr inż. |  ( 05232 ) </v>
      </c>
      <c r="W107" s="37"/>
      <c r="X107" s="36" t="s">
        <v>222</v>
      </c>
      <c r="Y107" s="37"/>
      <c r="Z107" s="36"/>
      <c r="AA107" s="12"/>
      <c r="AB107" s="10"/>
      <c r="AC107" s="10"/>
      <c r="AD107" s="10"/>
      <c r="AE107" s="10"/>
      <c r="AF107" s="10"/>
      <c r="AG107" s="10"/>
      <c r="AH107" s="10"/>
      <c r="AI107" s="10"/>
      <c r="AJ107" s="10"/>
      <c r="AK107" s="10"/>
      <c r="AL107" s="10"/>
    </row>
    <row r="108" spans="1:38" ht="117">
      <c r="A108" s="146">
        <v>103</v>
      </c>
      <c r="B108" s="22" t="str">
        <f>VLOOKUP(E108,studia!$F$1:$I$12,2,FALSE)</f>
        <v>Automatyka i Robotyka</v>
      </c>
      <c r="C108" s="22" t="str">
        <f>VLOOKUP(E108,studia!$F$1:$I$12,3,FALSE)</f>
        <v>inż.</v>
      </c>
      <c r="D108" s="22" t="str">
        <f>VLOOKUP(E108,studia!$F$1:$I$12,4,FALSE)</f>
        <v>ASE</v>
      </c>
      <c r="E108" s="36" t="s">
        <v>695</v>
      </c>
      <c r="F108" s="163" t="s">
        <v>2172</v>
      </c>
      <c r="G108" s="37" t="s">
        <v>230</v>
      </c>
      <c r="H108" s="37" t="s">
        <v>791</v>
      </c>
      <c r="I108" s="37" t="s">
        <v>792</v>
      </c>
      <c r="J108" s="37" t="s">
        <v>1956</v>
      </c>
      <c r="K108" s="37" t="s">
        <v>782</v>
      </c>
      <c r="L108" s="21" t="str">
        <f>VLOOKUP(K108,Prowadzacy!$F$2:$J$109,2,FALSE)</f>
        <v>Janusz</v>
      </c>
      <c r="M108" s="21" t="str">
        <f>VLOOKUP(K108,Prowadzacy!$F$2:$K$109,3,FALSE)</f>
        <v>Kazimierz</v>
      </c>
      <c r="N108" s="21" t="str">
        <f>VLOOKUP(K108,Prowadzacy!$F$2:$K$109,4,FALSE)</f>
        <v>Staszewski</v>
      </c>
      <c r="O108" s="22" t="str">
        <f>VLOOKUP(K108,Prowadzacy!$F$2:$M$109,8,FALSE)</f>
        <v xml:space="preserve">Janusz | Staszewski | Dr inż. |  ( 05263 ) </v>
      </c>
      <c r="P108" s="22" t="str">
        <f>VLOOKUP(K108,Prowadzacy!$F$2:$K$109,5,FALSE)</f>
        <v>K36W05D02</v>
      </c>
      <c r="Q108" s="22" t="str">
        <f>VLOOKUP(K108,Prowadzacy!$F$2:$K$109,6,FALSE)</f>
        <v>ZAS</v>
      </c>
      <c r="R108" s="36" t="s">
        <v>992</v>
      </c>
      <c r="S108" s="22" t="str">
        <f>VLOOKUP(R108,Prowadzacy!$F$2:$K$109,2,FALSE)</f>
        <v>Piotr</v>
      </c>
      <c r="T108" s="22" t="str">
        <f>VLOOKUP(R108,Prowadzacy!$F$2:$K$109,3,FALSE)</f>
        <v>Eugeniusz</v>
      </c>
      <c r="U108" s="22" t="str">
        <f>VLOOKUP(R108,Prowadzacy!$F$2:$K$109,4,FALSE)</f>
        <v>Pierz</v>
      </c>
      <c r="V108" s="22" t="str">
        <f>VLOOKUP(R108,Prowadzacy!$F$2:$M$109,8,FALSE)</f>
        <v xml:space="preserve">Piotr | Pierz | Dr inż. |  ( 05232 ) </v>
      </c>
      <c r="W108" s="37"/>
      <c r="X108" s="36" t="s">
        <v>222</v>
      </c>
      <c r="Y108" s="37"/>
      <c r="Z108" s="36"/>
      <c r="AA108" s="12"/>
      <c r="AB108" s="10"/>
      <c r="AC108" s="10"/>
      <c r="AD108" s="10"/>
      <c r="AE108" s="10"/>
      <c r="AF108" s="10"/>
      <c r="AG108" s="10"/>
      <c r="AH108" s="10"/>
      <c r="AI108" s="10"/>
      <c r="AJ108" s="10"/>
      <c r="AK108" s="10"/>
      <c r="AL108" s="10"/>
    </row>
    <row r="109" spans="1:38" ht="137.44999999999999" customHeight="1">
      <c r="A109" s="151">
        <v>104</v>
      </c>
      <c r="B109" s="22" t="str">
        <f>VLOOKUP(E109,studia!$F$1:$I$12,2,FALSE)</f>
        <v>Automatyka i Robotyka</v>
      </c>
      <c r="C109" s="22" t="str">
        <f>VLOOKUP(E109,studia!$F$1:$I$12,3,FALSE)</f>
        <v>inż.</v>
      </c>
      <c r="D109" s="22" t="str">
        <f>VLOOKUP(E109,studia!$F$1:$I$12,4,FALSE)</f>
        <v>ASE</v>
      </c>
      <c r="E109" s="36" t="s">
        <v>695</v>
      </c>
      <c r="F109" s="163" t="s">
        <v>2172</v>
      </c>
      <c r="G109" s="37" t="s">
        <v>230</v>
      </c>
      <c r="H109" s="37" t="s">
        <v>833</v>
      </c>
      <c r="I109" s="37" t="s">
        <v>834</v>
      </c>
      <c r="J109" s="37" t="s">
        <v>835</v>
      </c>
      <c r="K109" s="37" t="s">
        <v>826</v>
      </c>
      <c r="L109" s="21" t="str">
        <f>VLOOKUP(K109,Prowadzacy!$F$2:$J$109,2,FALSE)</f>
        <v>Łukasz</v>
      </c>
      <c r="M109" s="21">
        <f>VLOOKUP(K109,Prowadzacy!$F$2:$K$109,3,FALSE)</f>
        <v>0</v>
      </c>
      <c r="N109" s="21" t="str">
        <f>VLOOKUP(K109,Prowadzacy!$F$2:$K$109,4,FALSE)</f>
        <v>Staszewski</v>
      </c>
      <c r="O109" s="22" t="str">
        <f>VLOOKUP(K109,Prowadzacy!$F$2:$M$109,8,FALSE)</f>
        <v xml:space="preserve">Łukasz | Staszewski | Dr inż. |  ( 05410 ) </v>
      </c>
      <c r="P109" s="22" t="str">
        <f>VLOOKUP(K109,Prowadzacy!$F$2:$K$109,5,FALSE)</f>
        <v>K36W05D02</v>
      </c>
      <c r="Q109" s="22" t="str">
        <f>VLOOKUP(K109,Prowadzacy!$F$2:$K$109,6,FALSE)</f>
        <v>ZAS</v>
      </c>
      <c r="R109" s="36" t="s">
        <v>799</v>
      </c>
      <c r="S109" s="22" t="str">
        <f>VLOOKUP(R109,Prowadzacy!$F$2:$K$109,2,FALSE)</f>
        <v>Daniel</v>
      </c>
      <c r="T109" s="22" t="str">
        <f>VLOOKUP(R109,Prowadzacy!$F$2:$K$109,3,FALSE)</f>
        <v>Łukasz</v>
      </c>
      <c r="U109" s="22" t="str">
        <f>VLOOKUP(R109,Prowadzacy!$F$2:$K$109,4,FALSE)</f>
        <v>Bejmert</v>
      </c>
      <c r="V109" s="22" t="str">
        <f>VLOOKUP(R109,Prowadzacy!$F$2:$M$109,8,FALSE)</f>
        <v xml:space="preserve">Daniel | Bejmert | Dr inż. |  ( 05285 ) </v>
      </c>
      <c r="W109" s="37"/>
      <c r="X109" s="36" t="s">
        <v>222</v>
      </c>
      <c r="Y109" s="37"/>
      <c r="Z109" s="36"/>
      <c r="AA109" s="12"/>
      <c r="AB109" s="10"/>
      <c r="AC109" s="10"/>
      <c r="AD109" s="10"/>
      <c r="AE109" s="10"/>
      <c r="AF109" s="10"/>
      <c r="AG109" s="10"/>
      <c r="AH109" s="10"/>
      <c r="AI109" s="10"/>
      <c r="AJ109" s="10"/>
      <c r="AK109" s="10"/>
      <c r="AL109" s="10"/>
    </row>
    <row r="110" spans="1:38" ht="104.25">
      <c r="A110" s="146">
        <v>105</v>
      </c>
      <c r="B110" s="22" t="str">
        <f>VLOOKUP(E110,studia!$F$1:$I$12,2,FALSE)</f>
        <v>Automatyka i Robotyka</v>
      </c>
      <c r="C110" s="22" t="str">
        <f>VLOOKUP(E110,studia!$F$1:$I$12,3,FALSE)</f>
        <v>inż.</v>
      </c>
      <c r="D110" s="22" t="str">
        <f>VLOOKUP(E110,studia!$F$1:$I$12,4,FALSE)</f>
        <v>ASE</v>
      </c>
      <c r="E110" s="36" t="s">
        <v>695</v>
      </c>
      <c r="F110" s="163" t="s">
        <v>2172</v>
      </c>
      <c r="G110" s="37" t="s">
        <v>230</v>
      </c>
      <c r="H110" s="37" t="s">
        <v>836</v>
      </c>
      <c r="I110" s="37" t="s">
        <v>837</v>
      </c>
      <c r="J110" s="37" t="s">
        <v>838</v>
      </c>
      <c r="K110" s="37" t="s">
        <v>826</v>
      </c>
      <c r="L110" s="21" t="str">
        <f>VLOOKUP(K110,Prowadzacy!$F$2:$J$109,2,FALSE)</f>
        <v>Łukasz</v>
      </c>
      <c r="M110" s="21">
        <f>VLOOKUP(K110,Prowadzacy!$F$2:$K$109,3,FALSE)</f>
        <v>0</v>
      </c>
      <c r="N110" s="21" t="str">
        <f>VLOOKUP(K110,Prowadzacy!$F$2:$K$109,4,FALSE)</f>
        <v>Staszewski</v>
      </c>
      <c r="O110" s="22" t="str">
        <f>VLOOKUP(K110,Prowadzacy!$F$2:$M$109,8,FALSE)</f>
        <v xml:space="preserve">Łukasz | Staszewski | Dr inż. |  ( 05410 ) </v>
      </c>
      <c r="P110" s="22" t="str">
        <f>VLOOKUP(K110,Prowadzacy!$F$2:$K$109,5,FALSE)</f>
        <v>K36W05D02</v>
      </c>
      <c r="Q110" s="22" t="str">
        <f>VLOOKUP(K110,Prowadzacy!$F$2:$K$109,6,FALSE)</f>
        <v>ZAS</v>
      </c>
      <c r="R110" s="36" t="s">
        <v>799</v>
      </c>
      <c r="S110" s="22" t="str">
        <f>VLOOKUP(R110,Prowadzacy!$F$2:$K$109,2,FALSE)</f>
        <v>Daniel</v>
      </c>
      <c r="T110" s="22" t="str">
        <f>VLOOKUP(R110,Prowadzacy!$F$2:$K$109,3,FALSE)</f>
        <v>Łukasz</v>
      </c>
      <c r="U110" s="22" t="str">
        <f>VLOOKUP(R110,Prowadzacy!$F$2:$K$109,4,FALSE)</f>
        <v>Bejmert</v>
      </c>
      <c r="V110" s="22" t="str">
        <f>VLOOKUP(R110,Prowadzacy!$F$2:$M$109,8,FALSE)</f>
        <v xml:space="preserve">Daniel | Bejmert | Dr inż. |  ( 05285 ) </v>
      </c>
      <c r="W110" s="37"/>
      <c r="X110" s="36" t="s">
        <v>222</v>
      </c>
      <c r="Y110" s="37"/>
      <c r="Z110" s="36"/>
      <c r="AA110" s="12"/>
      <c r="AB110" s="10"/>
      <c r="AC110" s="10"/>
      <c r="AD110" s="10"/>
      <c r="AE110" s="10"/>
      <c r="AF110" s="10"/>
      <c r="AG110" s="10"/>
      <c r="AH110" s="10"/>
      <c r="AI110" s="10"/>
      <c r="AJ110" s="10"/>
      <c r="AK110" s="10"/>
      <c r="AL110" s="10"/>
    </row>
    <row r="111" spans="1:38" ht="142.5">
      <c r="A111" s="151">
        <v>106</v>
      </c>
      <c r="B111" s="22" t="str">
        <f>VLOOKUP(E111,studia!$F$1:$I$12,2,FALSE)</f>
        <v>Automatyka i Robotyka</v>
      </c>
      <c r="C111" s="22" t="str">
        <f>VLOOKUP(E111,studia!$F$1:$I$12,3,FALSE)</f>
        <v>inż.</v>
      </c>
      <c r="D111" s="22" t="str">
        <f>VLOOKUP(E111,studia!$F$1:$I$12,4,FALSE)</f>
        <v>ASE</v>
      </c>
      <c r="E111" s="36" t="s">
        <v>695</v>
      </c>
      <c r="F111" s="163" t="s">
        <v>2172</v>
      </c>
      <c r="G111" s="37" t="s">
        <v>230</v>
      </c>
      <c r="H111" s="37" t="s">
        <v>1919</v>
      </c>
      <c r="I111" s="37" t="s">
        <v>1920</v>
      </c>
      <c r="J111" s="37" t="s">
        <v>1923</v>
      </c>
      <c r="K111" s="37" t="s">
        <v>826</v>
      </c>
      <c r="L111" s="21" t="str">
        <f>VLOOKUP(K111,Prowadzacy!$F$2:$J$109,2,FALSE)</f>
        <v>Łukasz</v>
      </c>
      <c r="M111" s="21">
        <f>VLOOKUP(K111,Prowadzacy!$F$2:$K$109,3,FALSE)</f>
        <v>0</v>
      </c>
      <c r="N111" s="21" t="str">
        <f>VLOOKUP(K111,Prowadzacy!$F$2:$K$109,4,FALSE)</f>
        <v>Staszewski</v>
      </c>
      <c r="O111" s="22" t="str">
        <f>VLOOKUP(K111,Prowadzacy!$F$2:$M$109,8,FALSE)</f>
        <v xml:space="preserve">Łukasz | Staszewski | Dr inż. |  ( 05410 ) </v>
      </c>
      <c r="P111" s="22" t="str">
        <f>VLOOKUP(K111,Prowadzacy!$F$2:$K$109,5,FALSE)</f>
        <v>K36W05D02</v>
      </c>
      <c r="Q111" s="22" t="str">
        <f>VLOOKUP(K111,Prowadzacy!$F$2:$K$109,6,FALSE)</f>
        <v>ZAS</v>
      </c>
      <c r="R111" s="36" t="s">
        <v>799</v>
      </c>
      <c r="S111" s="22"/>
      <c r="T111" s="22"/>
      <c r="U111" s="22"/>
      <c r="V111" s="22"/>
      <c r="W111" s="37"/>
      <c r="X111" s="36" t="s">
        <v>222</v>
      </c>
      <c r="Y111" s="37"/>
      <c r="Z111" s="36"/>
      <c r="AA111" s="12"/>
      <c r="AB111" s="10"/>
      <c r="AC111" s="10"/>
      <c r="AD111" s="10"/>
      <c r="AE111" s="10"/>
      <c r="AF111" s="10"/>
      <c r="AG111" s="10"/>
      <c r="AH111" s="10"/>
      <c r="AI111" s="10"/>
      <c r="AJ111" s="10"/>
      <c r="AK111" s="10"/>
      <c r="AL111" s="10"/>
    </row>
    <row r="112" spans="1:38" ht="91.5">
      <c r="A112" s="146">
        <v>107</v>
      </c>
      <c r="B112" s="22" t="str">
        <f>VLOOKUP(E112,studia!$F$1:$I$12,2,FALSE)</f>
        <v>Automatyka i Robotyka</v>
      </c>
      <c r="C112" s="22" t="str">
        <f>VLOOKUP(E112,studia!$F$1:$I$12,3,FALSE)</f>
        <v>inż.</v>
      </c>
      <c r="D112" s="22" t="str">
        <f>VLOOKUP(E112,studia!$F$1:$I$12,4,FALSE)</f>
        <v>ASE</v>
      </c>
      <c r="E112" s="36" t="s">
        <v>695</v>
      </c>
      <c r="F112" s="163" t="s">
        <v>2172</v>
      </c>
      <c r="G112" s="37"/>
      <c r="H112" s="37" t="s">
        <v>1921</v>
      </c>
      <c r="I112" s="37" t="s">
        <v>1922</v>
      </c>
      <c r="J112" s="37" t="s">
        <v>1924</v>
      </c>
      <c r="K112" s="37" t="s">
        <v>826</v>
      </c>
      <c r="L112" s="21" t="str">
        <f>VLOOKUP(K112,Prowadzacy!$F$2:$J$109,2,FALSE)</f>
        <v>Łukasz</v>
      </c>
      <c r="M112" s="21">
        <f>VLOOKUP(K112,Prowadzacy!$F$2:$K$109,3,FALSE)</f>
        <v>0</v>
      </c>
      <c r="N112" s="21" t="str">
        <f>VLOOKUP(K112,Prowadzacy!$F$2:$K$109,4,FALSE)</f>
        <v>Staszewski</v>
      </c>
      <c r="O112" s="22" t="str">
        <f>VLOOKUP(K112,Prowadzacy!$F$2:$M$109,8,FALSE)</f>
        <v xml:space="preserve">Łukasz | Staszewski | Dr inż. |  ( 05410 ) </v>
      </c>
      <c r="P112" s="22" t="str">
        <f>VLOOKUP(K112,Prowadzacy!$F$2:$K$109,5,FALSE)</f>
        <v>K36W05D02</v>
      </c>
      <c r="Q112" s="22" t="str">
        <f>VLOOKUP(K112,Prowadzacy!$F$2:$K$109,6,FALSE)</f>
        <v>ZAS</v>
      </c>
      <c r="R112" s="36" t="s">
        <v>799</v>
      </c>
      <c r="S112" s="22"/>
      <c r="T112" s="22"/>
      <c r="U112" s="22"/>
      <c r="V112" s="22"/>
      <c r="W112" s="37"/>
      <c r="X112" s="36" t="s">
        <v>222</v>
      </c>
      <c r="Y112" s="37"/>
      <c r="Z112" s="36"/>
      <c r="AA112" s="12"/>
      <c r="AB112" s="10"/>
      <c r="AC112" s="10"/>
      <c r="AD112" s="10"/>
      <c r="AE112" s="10"/>
      <c r="AF112" s="10"/>
      <c r="AG112" s="10"/>
      <c r="AH112" s="10"/>
      <c r="AI112" s="10"/>
      <c r="AJ112" s="10"/>
      <c r="AK112" s="10"/>
      <c r="AL112" s="10"/>
    </row>
    <row r="113" spans="1:38" ht="91.5">
      <c r="A113" s="151">
        <v>108</v>
      </c>
      <c r="B113" s="142" t="str">
        <f>VLOOKUP(E113,studia!$F$1:$I$12,2,FALSE)</f>
        <v>Automatyka i Robotyka</v>
      </c>
      <c r="C113" s="142" t="str">
        <f>VLOOKUP(E113,studia!$F$1:$I$12,3,FALSE)</f>
        <v>inż.</v>
      </c>
      <c r="D113" s="142" t="str">
        <f>VLOOKUP(E113,studia!$F$1:$I$12,4,FALSE)</f>
        <v>ASE</v>
      </c>
      <c r="E113" s="36" t="s">
        <v>695</v>
      </c>
      <c r="F113" s="36"/>
      <c r="G113" s="37"/>
      <c r="H113" s="37" t="s">
        <v>964</v>
      </c>
      <c r="I113" s="37" t="s">
        <v>965</v>
      </c>
      <c r="J113" s="37" t="s">
        <v>966</v>
      </c>
      <c r="K113" s="37" t="s">
        <v>960</v>
      </c>
      <c r="L113" s="21" t="str">
        <f>VLOOKUP(K113,Prowadzacy!$F$2:$J$109,2,FALSE)</f>
        <v>Marek</v>
      </c>
      <c r="M113" s="21">
        <f>VLOOKUP(K113,Prowadzacy!$F$2:$K$109,3,FALSE)</f>
        <v>0</v>
      </c>
      <c r="N113" s="21" t="str">
        <f>VLOOKUP(K113,Prowadzacy!$F$2:$K$109,4,FALSE)</f>
        <v>Wąsowski</v>
      </c>
      <c r="O113" s="22" t="str">
        <f>VLOOKUP(K113,Prowadzacy!$F$2:$M$109,8,FALSE)</f>
        <v xml:space="preserve">Marek | Wąsowski | Dr inż. |  ( 05415 ) </v>
      </c>
      <c r="P113" s="22" t="str">
        <f>VLOOKUP(K113,Prowadzacy!$F$2:$K$109,5,FALSE)</f>
        <v>K36W05D02</v>
      </c>
      <c r="Q113" s="22" t="str">
        <f>VLOOKUP(K113,Prowadzacy!$F$2:$K$109,6,FALSE)</f>
        <v>ZAS</v>
      </c>
      <c r="R113" s="36" t="s">
        <v>459</v>
      </c>
      <c r="S113" s="22" t="str">
        <f>VLOOKUP(R113,Prowadzacy!$F$2:$K$109,2,FALSE)</f>
        <v>Marcin</v>
      </c>
      <c r="T113" s="22" t="str">
        <f>VLOOKUP(R113,Prowadzacy!$F$2:$K$109,3,FALSE)</f>
        <v>Wojciech</v>
      </c>
      <c r="U113" s="22" t="str">
        <f>VLOOKUP(R113,Prowadzacy!$F$2:$K$109,4,FALSE)</f>
        <v>Habrych</v>
      </c>
      <c r="V113" s="22" t="str">
        <f>VLOOKUP(R113,Prowadzacy!$F$2:$M$109,8,FALSE)</f>
        <v xml:space="preserve">Marcin | Habrych | Dr hab. inż. |  ( 05281 ) </v>
      </c>
      <c r="W113" s="37"/>
      <c r="X113" s="36" t="s">
        <v>222</v>
      </c>
      <c r="Y113" s="37"/>
      <c r="Z113" s="36"/>
      <c r="AA113" s="12"/>
      <c r="AB113" s="10"/>
      <c r="AC113" s="10"/>
      <c r="AD113" s="10"/>
      <c r="AE113" s="10"/>
      <c r="AF113" s="10"/>
      <c r="AG113" s="10"/>
      <c r="AH113" s="10"/>
      <c r="AI113" s="10"/>
      <c r="AJ113" s="10"/>
      <c r="AK113" s="10"/>
      <c r="AL113" s="10"/>
    </row>
    <row r="114" spans="1:38" ht="78.75">
      <c r="A114" s="146">
        <v>109</v>
      </c>
      <c r="B114" s="22" t="str">
        <f>VLOOKUP(E114,studia!$F$1:$I$12,2,FALSE)</f>
        <v>Automatyka i Robotyka</v>
      </c>
      <c r="C114" s="22" t="str">
        <f>VLOOKUP(E114,studia!$F$1:$I$12,3,FALSE)</f>
        <v>inż.</v>
      </c>
      <c r="D114" s="22" t="str">
        <f>VLOOKUP(E114,studia!$F$1:$I$12,4,FALSE)</f>
        <v>ASE</v>
      </c>
      <c r="E114" s="152" t="s">
        <v>695</v>
      </c>
      <c r="F114" s="163" t="s">
        <v>2172</v>
      </c>
      <c r="G114" s="153" t="s">
        <v>230</v>
      </c>
      <c r="H114" s="153" t="s">
        <v>1903</v>
      </c>
      <c r="I114" s="153" t="s">
        <v>1904</v>
      </c>
      <c r="J114" s="153" t="s">
        <v>1905</v>
      </c>
      <c r="K114" s="153" t="s">
        <v>960</v>
      </c>
      <c r="L114" s="143" t="str">
        <f>VLOOKUP(K114,Prowadzacy!$F$2:$J$109,2,FALSE)</f>
        <v>Marek</v>
      </c>
      <c r="M114" s="143">
        <f>VLOOKUP(K114,Prowadzacy!$F$2:$K$109,3,FALSE)</f>
        <v>0</v>
      </c>
      <c r="N114" s="143" t="str">
        <f>VLOOKUP(K114,Prowadzacy!$F$2:$K$109,4,FALSE)</f>
        <v>Wąsowski</v>
      </c>
      <c r="O114" s="142" t="str">
        <f>VLOOKUP(K114,Prowadzacy!$F$2:$M$109,8,FALSE)</f>
        <v xml:space="preserve">Marek | Wąsowski | Dr inż. |  ( 05415 ) </v>
      </c>
      <c r="P114" s="154" t="str">
        <f>VLOOKUP(K114,Prowadzacy!$F$2:$K$109,5,FALSE)</f>
        <v>K36W05D02</v>
      </c>
      <c r="Q114" s="142" t="str">
        <f>VLOOKUP(K114,Prowadzacy!$F$2:$K$109,6,FALSE)</f>
        <v>ZAS</v>
      </c>
      <c r="R114" s="152" t="s">
        <v>897</v>
      </c>
      <c r="S114" s="142"/>
      <c r="T114" s="142"/>
      <c r="U114" s="142"/>
      <c r="V114" s="142"/>
      <c r="W114" s="153"/>
      <c r="X114" s="152" t="s">
        <v>222</v>
      </c>
      <c r="Y114" s="153"/>
      <c r="Z114" s="152"/>
      <c r="AA114" s="12"/>
      <c r="AB114" s="10"/>
      <c r="AC114" s="10"/>
      <c r="AD114" s="10"/>
      <c r="AE114" s="10"/>
      <c r="AF114" s="10"/>
      <c r="AG114" s="10"/>
      <c r="AH114" s="10"/>
      <c r="AI114" s="10"/>
      <c r="AJ114" s="10"/>
      <c r="AK114" s="10"/>
      <c r="AL114" s="10"/>
    </row>
    <row r="115" spans="1:38" ht="78.75">
      <c r="A115" s="151">
        <v>110</v>
      </c>
      <c r="B115" s="22" t="str">
        <f>VLOOKUP(E115,studia!$F$1:$I$12,2,FALSE)</f>
        <v>Automatyka i Robotyka</v>
      </c>
      <c r="C115" s="22" t="str">
        <f>VLOOKUP(E115,studia!$F$1:$I$12,3,FALSE)</f>
        <v>inż.</v>
      </c>
      <c r="D115" s="22" t="str">
        <f>VLOOKUP(E115,studia!$F$1:$I$12,4,FALSE)</f>
        <v>ASE</v>
      </c>
      <c r="E115" s="36" t="s">
        <v>695</v>
      </c>
      <c r="F115" s="36"/>
      <c r="G115" s="37"/>
      <c r="H115" s="37" t="s">
        <v>1906</v>
      </c>
      <c r="I115" s="37" t="s">
        <v>1907</v>
      </c>
      <c r="J115" s="37" t="s">
        <v>1908</v>
      </c>
      <c r="K115" s="37" t="s">
        <v>960</v>
      </c>
      <c r="L115" s="21" t="str">
        <f>VLOOKUP(K115,Prowadzacy!$F$2:$J$109,2,FALSE)</f>
        <v>Marek</v>
      </c>
      <c r="M115" s="21">
        <f>VLOOKUP(K115,Prowadzacy!$F$2:$K$109,3,FALSE)</f>
        <v>0</v>
      </c>
      <c r="N115" s="21" t="str">
        <f>VLOOKUP(K115,Prowadzacy!$F$2:$K$109,4,FALSE)</f>
        <v>Wąsowski</v>
      </c>
      <c r="O115" s="22" t="str">
        <f>VLOOKUP(K115,Prowadzacy!$F$2:$M$109,8,FALSE)</f>
        <v xml:space="preserve">Marek | Wąsowski | Dr inż. |  ( 05415 ) </v>
      </c>
      <c r="P115" s="22" t="str">
        <f>VLOOKUP(K115,Prowadzacy!$F$2:$K$109,5,FALSE)</f>
        <v>K36W05D02</v>
      </c>
      <c r="Q115" s="22" t="str">
        <f>VLOOKUP(K115,Prowadzacy!$F$2:$K$109,6,FALSE)</f>
        <v>ZAS</v>
      </c>
      <c r="R115" s="36" t="s">
        <v>459</v>
      </c>
      <c r="S115" s="22"/>
      <c r="T115" s="22"/>
      <c r="U115" s="22"/>
      <c r="V115" s="22"/>
      <c r="W115" s="37"/>
      <c r="X115" s="36" t="s">
        <v>222</v>
      </c>
      <c r="Y115" s="37"/>
      <c r="Z115" s="36"/>
      <c r="AA115" s="12"/>
      <c r="AB115" s="10"/>
      <c r="AC115" s="10"/>
      <c r="AD115" s="10"/>
      <c r="AE115" s="10"/>
      <c r="AF115" s="10"/>
      <c r="AG115" s="10"/>
      <c r="AH115" s="10"/>
      <c r="AI115" s="10"/>
      <c r="AJ115" s="10"/>
      <c r="AK115" s="10"/>
      <c r="AL115" s="10"/>
    </row>
    <row r="116" spans="1:38" ht="104.25">
      <c r="A116" s="146">
        <v>111</v>
      </c>
      <c r="B116" s="22" t="str">
        <f>VLOOKUP(E116,studia!$F$1:$I$12,2,FALSE)</f>
        <v>Automatyka i Robotyka</v>
      </c>
      <c r="C116" s="22" t="str">
        <f>VLOOKUP(E116,studia!$F$1:$I$12,3,FALSE)</f>
        <v>inż.</v>
      </c>
      <c r="D116" s="22" t="str">
        <f>VLOOKUP(E116,studia!$F$1:$I$12,4,FALSE)</f>
        <v>ASE</v>
      </c>
      <c r="E116" s="36" t="s">
        <v>695</v>
      </c>
      <c r="F116" s="163" t="s">
        <v>2172</v>
      </c>
      <c r="G116" s="37" t="s">
        <v>230</v>
      </c>
      <c r="H116" s="37" t="s">
        <v>894</v>
      </c>
      <c r="I116" s="37" t="s">
        <v>895</v>
      </c>
      <c r="J116" s="37" t="s">
        <v>896</v>
      </c>
      <c r="K116" s="37" t="s">
        <v>897</v>
      </c>
      <c r="L116" s="21" t="str">
        <f>VLOOKUP(K116,Prowadzacy!$F$2:$J$109,2,FALSE)</f>
        <v>Grzegorz</v>
      </c>
      <c r="M116" s="21" t="str">
        <f>VLOOKUP(K116,Prowadzacy!$F$2:$K$109,3,FALSE)</f>
        <v>Eugeniusz</v>
      </c>
      <c r="N116" s="21" t="str">
        <f>VLOOKUP(K116,Prowadzacy!$F$2:$K$109,4,FALSE)</f>
        <v>Wiśniewski</v>
      </c>
      <c r="O116" s="22" t="str">
        <f>VLOOKUP(K116,Prowadzacy!$F$2:$M$109,8,FALSE)</f>
        <v xml:space="preserve">Grzegorz | Wiśniewski | Dr inż. |  ( 05214 ) </v>
      </c>
      <c r="P116" s="22" t="str">
        <f>VLOOKUP(K116,Prowadzacy!$F$2:$K$109,5,FALSE)</f>
        <v>K36W05D02</v>
      </c>
      <c r="Q116" s="22" t="str">
        <f>VLOOKUP(K116,Prowadzacy!$F$2:$K$109,6,FALSE)</f>
        <v>ZAS</v>
      </c>
      <c r="R116" s="36" t="s">
        <v>960</v>
      </c>
      <c r="S116" s="22" t="str">
        <f>VLOOKUP(R116,Prowadzacy!$F$2:$K$109,2,FALSE)</f>
        <v>Marek</v>
      </c>
      <c r="T116" s="22">
        <f>VLOOKUP(R116,Prowadzacy!$F$2:$K$109,3,FALSE)</f>
        <v>0</v>
      </c>
      <c r="U116" s="22" t="str">
        <f>VLOOKUP(R116,Prowadzacy!$F$2:$K$109,4,FALSE)</f>
        <v>Wąsowski</v>
      </c>
      <c r="V116" s="22" t="str">
        <f>VLOOKUP(R116,Prowadzacy!$F$2:$M$109,8,FALSE)</f>
        <v xml:space="preserve">Marek | Wąsowski | Dr inż. |  ( 05415 ) </v>
      </c>
      <c r="W116" s="37"/>
      <c r="X116" s="36" t="s">
        <v>222</v>
      </c>
      <c r="Y116" s="37"/>
      <c r="Z116" s="36"/>
      <c r="AA116" s="12"/>
      <c r="AB116" s="10"/>
      <c r="AC116" s="10"/>
      <c r="AD116" s="10"/>
      <c r="AE116" s="10"/>
      <c r="AF116" s="10"/>
      <c r="AG116" s="10"/>
      <c r="AH116" s="10"/>
      <c r="AI116" s="10"/>
      <c r="AJ116" s="10"/>
      <c r="AK116" s="10"/>
      <c r="AL116" s="10"/>
    </row>
    <row r="117" spans="1:38" ht="155.25">
      <c r="A117" s="151">
        <v>112</v>
      </c>
      <c r="B117" s="22" t="str">
        <f>VLOOKUP(E117,studia!$F$1:$I$12,2,FALSE)</f>
        <v>Automatyka i Robotyka</v>
      </c>
      <c r="C117" s="22" t="str">
        <f>VLOOKUP(E117,studia!$F$1:$I$12,3,FALSE)</f>
        <v>inż.</v>
      </c>
      <c r="D117" s="22" t="str">
        <f>VLOOKUP(E117,studia!$F$1:$I$12,4,FALSE)</f>
        <v>ASE</v>
      </c>
      <c r="E117" s="36" t="s">
        <v>695</v>
      </c>
      <c r="F117" s="36"/>
      <c r="G117" s="37"/>
      <c r="H117" s="37" t="s">
        <v>898</v>
      </c>
      <c r="I117" s="37" t="s">
        <v>1958</v>
      </c>
      <c r="J117" s="37" t="s">
        <v>899</v>
      </c>
      <c r="K117" s="37" t="s">
        <v>897</v>
      </c>
      <c r="L117" s="21" t="str">
        <f>VLOOKUP(K117,Prowadzacy!$F$2:$J$109,2,FALSE)</f>
        <v>Grzegorz</v>
      </c>
      <c r="M117" s="21" t="str">
        <f>VLOOKUP(K117,Prowadzacy!$F$2:$K$109,3,FALSE)</f>
        <v>Eugeniusz</v>
      </c>
      <c r="N117" s="21" t="str">
        <f>VLOOKUP(K117,Prowadzacy!$F$2:$K$109,4,FALSE)</f>
        <v>Wiśniewski</v>
      </c>
      <c r="O117" s="22" t="str">
        <f>VLOOKUP(K117,Prowadzacy!$F$2:$M$109,8,FALSE)</f>
        <v xml:space="preserve">Grzegorz | Wiśniewski | Dr inż. |  ( 05214 ) </v>
      </c>
      <c r="P117" s="22" t="str">
        <f>VLOOKUP(K117,Prowadzacy!$F$2:$K$109,5,FALSE)</f>
        <v>K36W05D02</v>
      </c>
      <c r="Q117" s="22" t="str">
        <f>VLOOKUP(K117,Prowadzacy!$F$2:$K$109,6,FALSE)</f>
        <v>ZAS</v>
      </c>
      <c r="R117" s="36" t="s">
        <v>960</v>
      </c>
      <c r="S117" s="22" t="str">
        <f>VLOOKUP(R117,Prowadzacy!$F$2:$K$109,2,FALSE)</f>
        <v>Marek</v>
      </c>
      <c r="T117" s="22">
        <f>VLOOKUP(R117,Prowadzacy!$F$2:$K$109,3,FALSE)</f>
        <v>0</v>
      </c>
      <c r="U117" s="22" t="str">
        <f>VLOOKUP(R117,Prowadzacy!$F$2:$K$109,4,FALSE)</f>
        <v>Wąsowski</v>
      </c>
      <c r="V117" s="22" t="str">
        <f>VLOOKUP(R117,Prowadzacy!$F$2:$M$109,8,FALSE)</f>
        <v xml:space="preserve">Marek | Wąsowski | Dr inż. |  ( 05415 ) </v>
      </c>
      <c r="W117" s="37"/>
      <c r="X117" s="36" t="s">
        <v>222</v>
      </c>
      <c r="Y117" s="37"/>
      <c r="Z117" s="36"/>
      <c r="AA117" s="12"/>
      <c r="AB117" s="10"/>
      <c r="AC117" s="10"/>
      <c r="AD117" s="10"/>
      <c r="AE117" s="10"/>
      <c r="AF117" s="10"/>
      <c r="AG117" s="10"/>
      <c r="AH117" s="10"/>
      <c r="AI117" s="10"/>
      <c r="AJ117" s="10"/>
      <c r="AK117" s="10"/>
      <c r="AL117" s="10"/>
    </row>
    <row r="118" spans="1:38" ht="129.75">
      <c r="A118" s="146">
        <v>113</v>
      </c>
      <c r="B118" s="22" t="str">
        <f>VLOOKUP(E118,studia!$F$1:$I$12,2,FALSE)</f>
        <v>Automatyka i Robotyka</v>
      </c>
      <c r="C118" s="22" t="str">
        <f>VLOOKUP(E118,studia!$F$1:$I$12,3,FALSE)</f>
        <v>inż.</v>
      </c>
      <c r="D118" s="22" t="str">
        <f>VLOOKUP(E118,studia!$F$1:$I$12,4,FALSE)</f>
        <v>ASE</v>
      </c>
      <c r="E118" s="36" t="s">
        <v>695</v>
      </c>
      <c r="F118" s="163" t="s">
        <v>2172</v>
      </c>
      <c r="G118" s="37" t="s">
        <v>230</v>
      </c>
      <c r="H118" s="37" t="s">
        <v>1465</v>
      </c>
      <c r="I118" s="37" t="s">
        <v>1466</v>
      </c>
      <c r="J118" s="37" t="s">
        <v>1467</v>
      </c>
      <c r="K118" s="37" t="s">
        <v>1464</v>
      </c>
      <c r="L118" s="21" t="str">
        <f>VLOOKUP(K118,Prowadzacy!$F$2:$J$109,2,FALSE)</f>
        <v>Krzysztof</v>
      </c>
      <c r="M118" s="21" t="str">
        <f>VLOOKUP(K118,Prowadzacy!$F$2:$K$109,3,FALSE)</f>
        <v>Paweł</v>
      </c>
      <c r="N118" s="21" t="str">
        <f>VLOOKUP(K118,Prowadzacy!$F$2:$K$109,4,FALSE)</f>
        <v>Dyrcz</v>
      </c>
      <c r="O118" s="22" t="str">
        <f>VLOOKUP(K118,Prowadzacy!$F$2:$M$109,8,FALSE)</f>
        <v xml:space="preserve">Krzysztof | Dyrcz | Dr inż. |  ( 05307 ) </v>
      </c>
      <c r="P118" s="22" t="str">
        <f>VLOOKUP(K118,Prowadzacy!$F$2:$K$109,5,FALSE)</f>
        <v>K37W05D02</v>
      </c>
      <c r="Q118" s="22" t="str">
        <f>VLOOKUP(K118,Prowadzacy!$F$2:$K$109,6,FALSE)</f>
        <v>ZNEMAP</v>
      </c>
      <c r="R118" s="36" t="s">
        <v>1309</v>
      </c>
      <c r="S118" s="22" t="str">
        <f>VLOOKUP(R118,Prowadzacy!$F$2:$K$109,2,FALSE)</f>
        <v>Marcin</v>
      </c>
      <c r="T118" s="22" t="str">
        <f>VLOOKUP(R118,Prowadzacy!$F$2:$K$109,3,FALSE)</f>
        <v>Stanisław</v>
      </c>
      <c r="U118" s="22" t="str">
        <f>VLOOKUP(R118,Prowadzacy!$F$2:$K$109,4,FALSE)</f>
        <v>Pawlak</v>
      </c>
      <c r="V118" s="22" t="str">
        <f>VLOOKUP(R118,Prowadzacy!$F$2:$M$109,8,FALSE)</f>
        <v xml:space="preserve">Marcin | Pawlak | Dr inż. |  ( 05337 ) </v>
      </c>
      <c r="W118" s="37"/>
      <c r="X118" s="36" t="s">
        <v>222</v>
      </c>
      <c r="Y118" s="37"/>
      <c r="Z118" s="36"/>
      <c r="AA118" s="12"/>
      <c r="AB118" s="10"/>
      <c r="AC118" s="10"/>
      <c r="AD118" s="10"/>
      <c r="AE118" s="10"/>
      <c r="AF118" s="10"/>
      <c r="AG118" s="10"/>
      <c r="AH118" s="10"/>
      <c r="AI118" s="10"/>
      <c r="AJ118" s="10"/>
      <c r="AK118" s="10"/>
      <c r="AL118" s="10"/>
    </row>
    <row r="119" spans="1:38" ht="129.75">
      <c r="A119" s="151">
        <v>114</v>
      </c>
      <c r="B119" s="22" t="str">
        <f>VLOOKUP(E119,studia!$F$1:$I$12,2,FALSE)</f>
        <v>Automatyka i Robotyka</v>
      </c>
      <c r="C119" s="22" t="str">
        <f>VLOOKUP(E119,studia!$F$1:$I$12,3,FALSE)</f>
        <v>inż.</v>
      </c>
      <c r="D119" s="22" t="str">
        <f>VLOOKUP(E119,studia!$F$1:$I$12,4,FALSE)</f>
        <v>ASE</v>
      </c>
      <c r="E119" s="36" t="s">
        <v>695</v>
      </c>
      <c r="F119" s="163" t="s">
        <v>2172</v>
      </c>
      <c r="G119" s="37"/>
      <c r="H119" s="37" t="s">
        <v>1468</v>
      </c>
      <c r="I119" s="37" t="s">
        <v>1469</v>
      </c>
      <c r="J119" s="37" t="s">
        <v>1470</v>
      </c>
      <c r="K119" s="37" t="s">
        <v>1464</v>
      </c>
      <c r="L119" s="21" t="str">
        <f>VLOOKUP(K119,Prowadzacy!$F$2:$J$109,2,FALSE)</f>
        <v>Krzysztof</v>
      </c>
      <c r="M119" s="21" t="str">
        <f>VLOOKUP(K119,Prowadzacy!$F$2:$K$109,3,FALSE)</f>
        <v>Paweł</v>
      </c>
      <c r="N119" s="21" t="str">
        <f>VLOOKUP(K119,Prowadzacy!$F$2:$K$109,4,FALSE)</f>
        <v>Dyrcz</v>
      </c>
      <c r="O119" s="22" t="str">
        <f>VLOOKUP(K119,Prowadzacy!$F$2:$M$109,8,FALSE)</f>
        <v xml:space="preserve">Krzysztof | Dyrcz | Dr inż. |  ( 05307 ) </v>
      </c>
      <c r="P119" s="22" t="str">
        <f>VLOOKUP(K119,Prowadzacy!$F$2:$K$109,5,FALSE)</f>
        <v>K37W05D02</v>
      </c>
      <c r="Q119" s="22" t="str">
        <f>VLOOKUP(K119,Prowadzacy!$F$2:$K$109,6,FALSE)</f>
        <v>ZNEMAP</v>
      </c>
      <c r="R119" s="36" t="s">
        <v>1309</v>
      </c>
      <c r="S119" s="22" t="str">
        <f>VLOOKUP(R119,Prowadzacy!$F$2:$K$109,2,FALSE)</f>
        <v>Marcin</v>
      </c>
      <c r="T119" s="22" t="str">
        <f>VLOOKUP(R119,Prowadzacy!$F$2:$K$109,3,FALSE)</f>
        <v>Stanisław</v>
      </c>
      <c r="U119" s="22" t="str">
        <f>VLOOKUP(R119,Prowadzacy!$F$2:$K$109,4,FALSE)</f>
        <v>Pawlak</v>
      </c>
      <c r="V119" s="22" t="str">
        <f>VLOOKUP(R119,Prowadzacy!$F$2:$M$109,8,FALSE)</f>
        <v xml:space="preserve">Marcin | Pawlak | Dr inż. |  ( 05337 ) </v>
      </c>
      <c r="W119" s="37"/>
      <c r="X119" s="36" t="s">
        <v>222</v>
      </c>
      <c r="Y119" s="37"/>
      <c r="Z119" s="36"/>
      <c r="AA119" s="12"/>
      <c r="AB119" s="10"/>
      <c r="AC119" s="10"/>
      <c r="AD119" s="10"/>
      <c r="AE119" s="10"/>
      <c r="AF119" s="10"/>
      <c r="AG119" s="10"/>
      <c r="AH119" s="10"/>
      <c r="AI119" s="10"/>
      <c r="AJ119" s="10"/>
      <c r="AK119" s="10"/>
      <c r="AL119" s="10"/>
    </row>
    <row r="120" spans="1:38" ht="142.5">
      <c r="A120" s="146">
        <v>115</v>
      </c>
      <c r="B120" s="22" t="str">
        <f>VLOOKUP(E120,studia!$F$1:$I$12,2,FALSE)</f>
        <v>Automatyka i Robotyka</v>
      </c>
      <c r="C120" s="22" t="str">
        <f>VLOOKUP(E120,studia!$F$1:$I$12,3,FALSE)</f>
        <v>inż.</v>
      </c>
      <c r="D120" s="22" t="str">
        <f>VLOOKUP(E120,studia!$F$1:$I$12,4,FALSE)</f>
        <v>ASE</v>
      </c>
      <c r="E120" s="36" t="s">
        <v>695</v>
      </c>
      <c r="F120" s="163" t="s">
        <v>2172</v>
      </c>
      <c r="G120" s="37"/>
      <c r="H120" s="37" t="s">
        <v>1471</v>
      </c>
      <c r="I120" s="37" t="s">
        <v>1472</v>
      </c>
      <c r="J120" s="37" t="s">
        <v>1473</v>
      </c>
      <c r="K120" s="37" t="s">
        <v>1464</v>
      </c>
      <c r="L120" s="21" t="str">
        <f>VLOOKUP(K120,Prowadzacy!$F$2:$J$109,2,FALSE)</f>
        <v>Krzysztof</v>
      </c>
      <c r="M120" s="21" t="str">
        <f>VLOOKUP(K120,Prowadzacy!$F$2:$K$109,3,FALSE)</f>
        <v>Paweł</v>
      </c>
      <c r="N120" s="21" t="str">
        <f>VLOOKUP(K120,Prowadzacy!$F$2:$K$109,4,FALSE)</f>
        <v>Dyrcz</v>
      </c>
      <c r="O120" s="22" t="str">
        <f>VLOOKUP(K120,Prowadzacy!$F$2:$M$109,8,FALSE)</f>
        <v xml:space="preserve">Krzysztof | Dyrcz | Dr inż. |  ( 05307 ) </v>
      </c>
      <c r="P120" s="22" t="str">
        <f>VLOOKUP(K120,Prowadzacy!$F$2:$K$109,5,FALSE)</f>
        <v>K37W05D02</v>
      </c>
      <c r="Q120" s="22" t="str">
        <f>VLOOKUP(K120,Prowadzacy!$F$2:$K$109,6,FALSE)</f>
        <v>ZNEMAP</v>
      </c>
      <c r="R120" s="36" t="s">
        <v>1420</v>
      </c>
      <c r="S120" s="22" t="str">
        <f>VLOOKUP(R120,Prowadzacy!$F$2:$K$109,2,FALSE)</f>
        <v>Karol</v>
      </c>
      <c r="T120" s="22">
        <f>VLOOKUP(R120,Prowadzacy!$F$2:$K$109,3,FALSE)</f>
        <v>0</v>
      </c>
      <c r="U120" s="22" t="str">
        <f>VLOOKUP(R120,Prowadzacy!$F$2:$K$109,4,FALSE)</f>
        <v>Wróbel</v>
      </c>
      <c r="V120" s="22" t="str">
        <f>VLOOKUP(R120,Prowadzacy!$F$2:$M$109,8,FALSE)</f>
        <v xml:space="preserve">Karol | Wróbel | Dr inż. |  ( 053112 ) </v>
      </c>
      <c r="W120" s="37"/>
      <c r="X120" s="36" t="s">
        <v>222</v>
      </c>
      <c r="Y120" s="37"/>
      <c r="Z120" s="36"/>
      <c r="AA120" s="12"/>
      <c r="AB120" s="10"/>
      <c r="AC120" s="10"/>
      <c r="AD120" s="10"/>
      <c r="AE120" s="10"/>
      <c r="AF120" s="10"/>
      <c r="AG120" s="10"/>
      <c r="AH120" s="10"/>
      <c r="AI120" s="10"/>
      <c r="AJ120" s="10"/>
      <c r="AK120" s="10"/>
      <c r="AL120" s="10"/>
    </row>
    <row r="121" spans="1:38" ht="155.25">
      <c r="A121" s="151">
        <v>116</v>
      </c>
      <c r="B121" s="22" t="str">
        <f>VLOOKUP(E121,studia!$F$1:$I$12,2,FALSE)</f>
        <v>Automatyka i Robotyka</v>
      </c>
      <c r="C121" s="22" t="str">
        <f>VLOOKUP(E121,studia!$F$1:$I$12,3,FALSE)</f>
        <v>inż.</v>
      </c>
      <c r="D121" s="22" t="str">
        <f>VLOOKUP(E121,studia!$F$1:$I$12,4,FALSE)</f>
        <v>ASE</v>
      </c>
      <c r="E121" s="36" t="s">
        <v>695</v>
      </c>
      <c r="F121" s="163" t="s">
        <v>2172</v>
      </c>
      <c r="G121" s="37" t="s">
        <v>230</v>
      </c>
      <c r="H121" s="37" t="s">
        <v>1417</v>
      </c>
      <c r="I121" s="37" t="s">
        <v>1418</v>
      </c>
      <c r="J121" s="37" t="s">
        <v>1419</v>
      </c>
      <c r="K121" s="37" t="s">
        <v>1420</v>
      </c>
      <c r="L121" s="21" t="str">
        <f>VLOOKUP(K121,Prowadzacy!$F$2:$J$109,2,FALSE)</f>
        <v>Karol</v>
      </c>
      <c r="M121" s="21">
        <f>VLOOKUP(K121,Prowadzacy!$F$2:$K$109,3,FALSE)</f>
        <v>0</v>
      </c>
      <c r="N121" s="21" t="str">
        <f>VLOOKUP(K121,Prowadzacy!$F$2:$K$109,4,FALSE)</f>
        <v>Wróbel</v>
      </c>
      <c r="O121" s="22" t="str">
        <f>VLOOKUP(K121,Prowadzacy!$F$2:$M$109,8,FALSE)</f>
        <v xml:space="preserve">Karol | Wróbel | Dr inż. |  ( 053112 ) </v>
      </c>
      <c r="P121" s="22" t="str">
        <f>VLOOKUP(K121,Prowadzacy!$F$2:$K$109,5,FALSE)</f>
        <v>K37W05D02</v>
      </c>
      <c r="Q121" s="22" t="str">
        <f>VLOOKUP(K121,Prowadzacy!$F$2:$K$109,6,FALSE)</f>
        <v>ZNEMAP</v>
      </c>
      <c r="R121" s="36" t="s">
        <v>1091</v>
      </c>
      <c r="S121" s="22" t="str">
        <f>VLOOKUP(R121,Prowadzacy!$F$2:$K$109,2,FALSE)</f>
        <v>Piotr</v>
      </c>
      <c r="T121" s="22" t="str">
        <f>VLOOKUP(R121,Prowadzacy!$F$2:$K$109,3,FALSE)</f>
        <v>Stanisław</v>
      </c>
      <c r="U121" s="22" t="str">
        <f>VLOOKUP(R121,Prowadzacy!$F$2:$K$109,4,FALSE)</f>
        <v>Derugo</v>
      </c>
      <c r="V121" s="22" t="str">
        <f>VLOOKUP(R121,Prowadzacy!$F$2:$M$109,8,FALSE)</f>
        <v xml:space="preserve">Piotr | Derugo | Dr inż. |  ( 05390 ) </v>
      </c>
      <c r="W121" s="37"/>
      <c r="X121" s="36" t="s">
        <v>222</v>
      </c>
      <c r="Y121" s="37"/>
      <c r="Z121" s="36"/>
      <c r="AA121" s="12"/>
      <c r="AB121" s="10"/>
      <c r="AC121" s="10"/>
      <c r="AD121" s="10"/>
      <c r="AE121" s="10"/>
      <c r="AF121" s="10"/>
      <c r="AG121" s="10"/>
      <c r="AH121" s="10"/>
      <c r="AI121" s="10"/>
      <c r="AJ121" s="10"/>
      <c r="AK121" s="10"/>
      <c r="AL121" s="10"/>
    </row>
    <row r="122" spans="1:38" ht="104.25">
      <c r="A122" s="146">
        <v>117</v>
      </c>
      <c r="B122" s="22" t="str">
        <f>VLOOKUP(E122,studia!$F$1:$I$12,2,FALSE)</f>
        <v>Automatyka i Robotyka</v>
      </c>
      <c r="C122" s="22" t="str">
        <f>VLOOKUP(E122,studia!$F$1:$I$12,3,FALSE)</f>
        <v>inż.</v>
      </c>
      <c r="D122" s="22" t="str">
        <f>VLOOKUP(E122,studia!$F$1:$I$12,4,FALSE)</f>
        <v>ASE</v>
      </c>
      <c r="E122" s="36" t="s">
        <v>695</v>
      </c>
      <c r="F122" s="163" t="s">
        <v>2172</v>
      </c>
      <c r="G122" s="37" t="s">
        <v>230</v>
      </c>
      <c r="H122" s="37" t="s">
        <v>1421</v>
      </c>
      <c r="I122" s="37" t="s">
        <v>1422</v>
      </c>
      <c r="J122" s="37" t="s">
        <v>1423</v>
      </c>
      <c r="K122" s="37" t="s">
        <v>1420</v>
      </c>
      <c r="L122" s="21" t="str">
        <f>VLOOKUP(K122,Prowadzacy!$F$2:$J$109,2,FALSE)</f>
        <v>Karol</v>
      </c>
      <c r="M122" s="21">
        <f>VLOOKUP(K122,Prowadzacy!$F$2:$K$109,3,FALSE)</f>
        <v>0</v>
      </c>
      <c r="N122" s="21" t="str">
        <f>VLOOKUP(K122,Prowadzacy!$F$2:$K$109,4,FALSE)</f>
        <v>Wróbel</v>
      </c>
      <c r="O122" s="22" t="str">
        <f>VLOOKUP(K122,Prowadzacy!$F$2:$M$109,8,FALSE)</f>
        <v xml:space="preserve">Karol | Wróbel | Dr inż. |  ( 053112 ) </v>
      </c>
      <c r="P122" s="22" t="str">
        <f>VLOOKUP(K122,Prowadzacy!$F$2:$K$109,5,FALSE)</f>
        <v>K37W05D02</v>
      </c>
      <c r="Q122" s="22" t="str">
        <f>VLOOKUP(K122,Prowadzacy!$F$2:$K$109,6,FALSE)</f>
        <v>ZNEMAP</v>
      </c>
      <c r="R122" s="36" t="s">
        <v>1091</v>
      </c>
      <c r="S122" s="22" t="str">
        <f>VLOOKUP(R122,Prowadzacy!$F$2:$K$109,2,FALSE)</f>
        <v>Piotr</v>
      </c>
      <c r="T122" s="22" t="str">
        <f>VLOOKUP(R122,Prowadzacy!$F$2:$K$109,3,FALSE)</f>
        <v>Stanisław</v>
      </c>
      <c r="U122" s="22" t="str">
        <f>VLOOKUP(R122,Prowadzacy!$F$2:$K$109,4,FALSE)</f>
        <v>Derugo</v>
      </c>
      <c r="V122" s="22" t="str">
        <f>VLOOKUP(R122,Prowadzacy!$F$2:$M$109,8,FALSE)</f>
        <v xml:space="preserve">Piotr | Derugo | Dr inż. |  ( 05390 ) </v>
      </c>
      <c r="W122" s="37"/>
      <c r="X122" s="36" t="s">
        <v>222</v>
      </c>
      <c r="Y122" s="37"/>
      <c r="Z122" s="36"/>
      <c r="AA122" s="12"/>
      <c r="AB122" s="10"/>
      <c r="AC122" s="10"/>
      <c r="AD122" s="10"/>
      <c r="AE122" s="10"/>
      <c r="AF122" s="10"/>
      <c r="AG122" s="10"/>
      <c r="AH122" s="10"/>
      <c r="AI122" s="10"/>
      <c r="AJ122" s="10"/>
      <c r="AK122" s="10"/>
      <c r="AL122" s="10"/>
    </row>
    <row r="123" spans="1:38" ht="155.25">
      <c r="A123" s="151">
        <v>118</v>
      </c>
      <c r="B123" s="22" t="str">
        <f>VLOOKUP(E123,studia!$F$1:$I$12,2,FALSE)</f>
        <v>Automatyka i Robotyka</v>
      </c>
      <c r="C123" s="22" t="str">
        <f>VLOOKUP(E123,studia!$F$1:$I$12,3,FALSE)</f>
        <v>inż.</v>
      </c>
      <c r="D123" s="22" t="str">
        <f>VLOOKUP(E123,studia!$F$1:$I$12,4,FALSE)</f>
        <v>ASE</v>
      </c>
      <c r="E123" s="36" t="s">
        <v>695</v>
      </c>
      <c r="F123" s="163" t="s">
        <v>2172</v>
      </c>
      <c r="G123" s="37" t="s">
        <v>230</v>
      </c>
      <c r="H123" s="37" t="s">
        <v>1441</v>
      </c>
      <c r="I123" s="37" t="s">
        <v>1442</v>
      </c>
      <c r="J123" s="37" t="s">
        <v>1443</v>
      </c>
      <c r="K123" s="37" t="s">
        <v>1420</v>
      </c>
      <c r="L123" s="21" t="str">
        <f>VLOOKUP(K123,Prowadzacy!$F$2:$J$109,2,FALSE)</f>
        <v>Karol</v>
      </c>
      <c r="M123" s="21">
        <f>VLOOKUP(K123,Prowadzacy!$F$2:$K$109,3,FALSE)</f>
        <v>0</v>
      </c>
      <c r="N123" s="21" t="str">
        <f>VLOOKUP(K123,Prowadzacy!$F$2:$K$109,4,FALSE)</f>
        <v>Wróbel</v>
      </c>
      <c r="O123" s="22" t="str">
        <f>VLOOKUP(K123,Prowadzacy!$F$2:$M$109,8,FALSE)</f>
        <v xml:space="preserve">Karol | Wróbel | Dr inż. |  ( 053112 ) </v>
      </c>
      <c r="P123" s="22" t="str">
        <f>VLOOKUP(K123,Prowadzacy!$F$2:$K$109,5,FALSE)</f>
        <v>K37W05D02</v>
      </c>
      <c r="Q123" s="22" t="str">
        <f>VLOOKUP(K123,Prowadzacy!$F$2:$K$109,6,FALSE)</f>
        <v>ZNEMAP</v>
      </c>
      <c r="R123" s="36" t="s">
        <v>1091</v>
      </c>
      <c r="S123" s="22" t="str">
        <f>VLOOKUP(R123,Prowadzacy!$F$2:$K$109,2,FALSE)</f>
        <v>Piotr</v>
      </c>
      <c r="T123" s="22" t="str">
        <f>VLOOKUP(R123,Prowadzacy!$F$2:$K$109,3,FALSE)</f>
        <v>Stanisław</v>
      </c>
      <c r="U123" s="22" t="str">
        <f>VLOOKUP(R123,Prowadzacy!$F$2:$K$109,4,FALSE)</f>
        <v>Derugo</v>
      </c>
      <c r="V123" s="22" t="str">
        <f>VLOOKUP(R123,Prowadzacy!$F$2:$M$109,8,FALSE)</f>
        <v xml:space="preserve">Piotr | Derugo | Dr inż. |  ( 05390 ) </v>
      </c>
      <c r="W123" s="37"/>
      <c r="X123" s="36" t="s">
        <v>222</v>
      </c>
      <c r="Y123" s="37"/>
      <c r="Z123" s="36"/>
      <c r="AA123" s="12"/>
      <c r="AB123" s="10"/>
      <c r="AC123" s="10"/>
      <c r="AD123" s="10"/>
      <c r="AE123" s="10"/>
      <c r="AF123" s="10"/>
      <c r="AG123" s="10"/>
      <c r="AH123" s="10"/>
      <c r="AI123" s="10"/>
      <c r="AJ123" s="10"/>
      <c r="AK123" s="10"/>
      <c r="AL123" s="10"/>
    </row>
    <row r="124" spans="1:38" ht="168">
      <c r="A124" s="146">
        <v>119</v>
      </c>
      <c r="B124" s="22" t="str">
        <f>VLOOKUP(E124,studia!$F$1:$I$12,2,FALSE)</f>
        <v>Automatyka i Robotyka</v>
      </c>
      <c r="C124" s="22" t="str">
        <f>VLOOKUP(E124,studia!$F$1:$I$12,3,FALSE)</f>
        <v>inż.</v>
      </c>
      <c r="D124" s="22" t="str">
        <f>VLOOKUP(E124,studia!$F$1:$I$12,4,FALSE)</f>
        <v>ASE</v>
      </c>
      <c r="E124" s="36" t="s">
        <v>695</v>
      </c>
      <c r="F124" s="163" t="s">
        <v>2172</v>
      </c>
      <c r="G124" s="37" t="s">
        <v>230</v>
      </c>
      <c r="H124" s="37" t="s">
        <v>1444</v>
      </c>
      <c r="I124" s="37" t="s">
        <v>1445</v>
      </c>
      <c r="J124" s="37" t="s">
        <v>1446</v>
      </c>
      <c r="K124" s="37" t="s">
        <v>1420</v>
      </c>
      <c r="L124" s="21" t="str">
        <f>VLOOKUP(K124,Prowadzacy!$F$2:$J$109,2,FALSE)</f>
        <v>Karol</v>
      </c>
      <c r="M124" s="21">
        <f>VLOOKUP(K124,Prowadzacy!$F$2:$K$109,3,FALSE)</f>
        <v>0</v>
      </c>
      <c r="N124" s="21" t="str">
        <f>VLOOKUP(K124,Prowadzacy!$F$2:$K$109,4,FALSE)</f>
        <v>Wróbel</v>
      </c>
      <c r="O124" s="22" t="str">
        <f>VLOOKUP(K124,Prowadzacy!$F$2:$M$109,8,FALSE)</f>
        <v xml:space="preserve">Karol | Wróbel | Dr inż. |  ( 053112 ) </v>
      </c>
      <c r="P124" s="22" t="str">
        <f>VLOOKUP(K124,Prowadzacy!$F$2:$K$109,5,FALSE)</f>
        <v>K37W05D02</v>
      </c>
      <c r="Q124" s="22" t="str">
        <f>VLOOKUP(K124,Prowadzacy!$F$2:$K$109,6,FALSE)</f>
        <v>ZNEMAP</v>
      </c>
      <c r="R124" s="36" t="s">
        <v>1091</v>
      </c>
      <c r="S124" s="22" t="str">
        <f>VLOOKUP(R124,Prowadzacy!$F$2:$K$109,2,FALSE)</f>
        <v>Piotr</v>
      </c>
      <c r="T124" s="22" t="str">
        <f>VLOOKUP(R124,Prowadzacy!$F$2:$K$109,3,FALSE)</f>
        <v>Stanisław</v>
      </c>
      <c r="U124" s="22" t="str">
        <f>VLOOKUP(R124,Prowadzacy!$F$2:$K$109,4,FALSE)</f>
        <v>Derugo</v>
      </c>
      <c r="V124" s="22" t="str">
        <f>VLOOKUP(R124,Prowadzacy!$F$2:$M$109,8,FALSE)</f>
        <v xml:space="preserve">Piotr | Derugo | Dr inż. |  ( 05390 ) </v>
      </c>
      <c r="W124" s="37"/>
      <c r="X124" s="36" t="s">
        <v>222</v>
      </c>
      <c r="Y124" s="37"/>
      <c r="Z124" s="36"/>
      <c r="AA124" s="12"/>
      <c r="AB124" s="10"/>
      <c r="AC124" s="10"/>
      <c r="AD124" s="10"/>
      <c r="AE124" s="10"/>
      <c r="AF124" s="10"/>
      <c r="AG124" s="10"/>
      <c r="AH124" s="10"/>
      <c r="AI124" s="10"/>
      <c r="AJ124" s="10"/>
      <c r="AK124" s="10"/>
      <c r="AL124" s="10"/>
    </row>
    <row r="125" spans="1:38" ht="104.25">
      <c r="A125" s="151">
        <v>120</v>
      </c>
      <c r="B125" s="22" t="str">
        <f>VLOOKUP(E125,studia!$F$1:$I$12,2,FALSE)</f>
        <v>Automatyka i Robotyka</v>
      </c>
      <c r="C125" s="22" t="str">
        <f>VLOOKUP(E125,studia!$F$1:$I$12,3,FALSE)</f>
        <v>inż.</v>
      </c>
      <c r="D125" s="22" t="str">
        <f>VLOOKUP(E125,studia!$F$1:$I$12,4,FALSE)</f>
        <v>ASE</v>
      </c>
      <c r="E125" s="36" t="s">
        <v>695</v>
      </c>
      <c r="F125" s="163" t="s">
        <v>2172</v>
      </c>
      <c r="G125" s="37" t="s">
        <v>230</v>
      </c>
      <c r="H125" s="37" t="s">
        <v>1701</v>
      </c>
      <c r="I125" s="37" t="s">
        <v>1702</v>
      </c>
      <c r="J125" s="37" t="s">
        <v>1703</v>
      </c>
      <c r="K125" s="37" t="s">
        <v>1684</v>
      </c>
      <c r="L125" s="21" t="str">
        <f>VLOOKUP(K125,Prowadzacy!$F$2:$J$109,2,FALSE)</f>
        <v>Michał</v>
      </c>
      <c r="M125" s="21">
        <f>VLOOKUP(K125,Prowadzacy!$F$2:$K$109,3,FALSE)</f>
        <v>0</v>
      </c>
      <c r="N125" s="21" t="str">
        <f>VLOOKUP(K125,Prowadzacy!$F$2:$K$109,4,FALSE)</f>
        <v>Jasiński</v>
      </c>
      <c r="O125" s="22" t="str">
        <f>VLOOKUP(K125,Prowadzacy!$F$2:$M$109,8,FALSE)</f>
        <v xml:space="preserve">Michał | Jasiński | Dr inż. |  ( p05180 ) </v>
      </c>
      <c r="P125" s="22" t="str">
        <f>VLOOKUP(K125,Prowadzacy!$F$2:$K$109,5,FALSE)</f>
        <v>K38W05D02</v>
      </c>
      <c r="Q125" s="22" t="str">
        <f>VLOOKUP(K125,Prowadzacy!$F$2:$K$109,6,FALSE)</f>
        <v>ZET</v>
      </c>
      <c r="R125" s="36" t="s">
        <v>1634</v>
      </c>
      <c r="S125" s="22" t="str">
        <f>VLOOKUP(R125,Prowadzacy!$F$2:$K$109,2,FALSE)</f>
        <v>Dominika</v>
      </c>
      <c r="T125" s="22">
        <f>VLOOKUP(R125,Prowadzacy!$F$2:$K$109,3,FALSE)</f>
        <v>0</v>
      </c>
      <c r="U125" s="22" t="str">
        <f>VLOOKUP(R125,Prowadzacy!$F$2:$K$109,4,FALSE)</f>
        <v>Kaczorowska</v>
      </c>
      <c r="V125" s="22" t="str">
        <f>VLOOKUP(R125,Prowadzacy!$F$2:$M$109,8,FALSE)</f>
        <v xml:space="preserve">Dominika | Kaczorowska | Dr inż. |  ( p05181 ) </v>
      </c>
      <c r="W125" s="37" t="s">
        <v>1750</v>
      </c>
      <c r="X125" s="36" t="s">
        <v>221</v>
      </c>
      <c r="Y125" s="37" t="s">
        <v>1751</v>
      </c>
      <c r="Z125" s="36" t="s">
        <v>221</v>
      </c>
      <c r="AA125" s="12"/>
      <c r="AB125" s="10"/>
      <c r="AC125" s="10"/>
      <c r="AD125" s="10"/>
      <c r="AE125" s="10"/>
      <c r="AF125" s="10"/>
      <c r="AG125" s="10"/>
      <c r="AH125" s="10"/>
      <c r="AI125" s="10"/>
      <c r="AJ125" s="10"/>
      <c r="AK125" s="10"/>
      <c r="AL125" s="10"/>
    </row>
    <row r="126" spans="1:38" ht="104.25">
      <c r="A126" s="146">
        <v>121</v>
      </c>
      <c r="B126" s="22" t="str">
        <f>VLOOKUP(E126,studia!$F$1:$I$12,2,FALSE)</f>
        <v>Automatyka i Robotyka</v>
      </c>
      <c r="C126" s="22" t="str">
        <f>VLOOKUP(E126,studia!$F$1:$I$12,3,FALSE)</f>
        <v>inż.</v>
      </c>
      <c r="D126" s="22" t="str">
        <f>VLOOKUP(E126,studia!$F$1:$I$12,4,FALSE)</f>
        <v>ASE</v>
      </c>
      <c r="E126" s="36" t="s">
        <v>695</v>
      </c>
      <c r="F126" s="163" t="s">
        <v>2172</v>
      </c>
      <c r="G126" s="37" t="s">
        <v>230</v>
      </c>
      <c r="H126" s="37" t="s">
        <v>1641</v>
      </c>
      <c r="I126" s="37" t="s">
        <v>1642</v>
      </c>
      <c r="J126" s="37" t="s">
        <v>1643</v>
      </c>
      <c r="K126" s="37" t="s">
        <v>1644</v>
      </c>
      <c r="L126" s="21" t="str">
        <f>VLOOKUP(K126,Prowadzacy!$F$2:$J$109,2,FALSE)</f>
        <v>Jacek</v>
      </c>
      <c r="M126" s="21" t="str">
        <f>VLOOKUP(K126,Prowadzacy!$F$2:$K$109,3,FALSE)</f>
        <v>Jerzy</v>
      </c>
      <c r="N126" s="21" t="str">
        <f>VLOOKUP(K126,Prowadzacy!$F$2:$K$109,4,FALSE)</f>
        <v>Rezmer</v>
      </c>
      <c r="O126" s="22" t="str">
        <f>VLOOKUP(K126,Prowadzacy!$F$2:$M$109,8,FALSE)</f>
        <v xml:space="preserve">Jacek | Rezmer | Dr hab. inż. |  ( 05120 ) </v>
      </c>
      <c r="P126" s="22" t="str">
        <f>VLOOKUP(K126,Prowadzacy!$F$2:$K$109,5,FALSE)</f>
        <v>K38W05D02</v>
      </c>
      <c r="Q126" s="22" t="str">
        <f>VLOOKUP(K126,Prowadzacy!$F$2:$K$109,6,FALSE)</f>
        <v>ZET</v>
      </c>
      <c r="R126" s="36" t="s">
        <v>1560</v>
      </c>
      <c r="S126" s="22" t="str">
        <f>VLOOKUP(R126,Prowadzacy!$F$2:$K$109,2,FALSE)</f>
        <v>Jarosław</v>
      </c>
      <c r="T126" s="22" t="str">
        <f>VLOOKUP(R126,Prowadzacy!$F$2:$K$109,3,FALSE)</f>
        <v>Marian</v>
      </c>
      <c r="U126" s="22" t="str">
        <f>VLOOKUP(R126,Prowadzacy!$F$2:$K$109,4,FALSE)</f>
        <v>Szymańda</v>
      </c>
      <c r="V126" s="22" t="str">
        <f>VLOOKUP(R126,Prowadzacy!$F$2:$M$109,8,FALSE)</f>
        <v xml:space="preserve">Jarosław | Szymańda | Dr inż. |  ( 05126 ) </v>
      </c>
      <c r="W126" s="37"/>
      <c r="X126" s="36" t="s">
        <v>222</v>
      </c>
      <c r="Y126" s="37"/>
      <c r="Z126" s="36"/>
      <c r="AA126" s="12"/>
      <c r="AB126" s="10"/>
      <c r="AC126" s="10"/>
      <c r="AD126" s="10"/>
      <c r="AE126" s="10"/>
      <c r="AF126" s="10"/>
      <c r="AG126" s="10"/>
      <c r="AH126" s="10"/>
      <c r="AI126" s="10"/>
      <c r="AJ126" s="10"/>
      <c r="AK126" s="10"/>
      <c r="AL126" s="10"/>
    </row>
    <row r="127" spans="1:38" ht="117">
      <c r="A127" s="151">
        <v>122</v>
      </c>
      <c r="B127" s="22" t="str">
        <f>VLOOKUP(E127,studia!$F$1:$I$12,2,FALSE)</f>
        <v>Automatyka i Robotyka</v>
      </c>
      <c r="C127" s="22" t="str">
        <f>VLOOKUP(E127,studia!$F$1:$I$12,3,FALSE)</f>
        <v>inż.</v>
      </c>
      <c r="D127" s="22" t="str">
        <f>VLOOKUP(E127,studia!$F$1:$I$12,4,FALSE)</f>
        <v>ASE</v>
      </c>
      <c r="E127" s="36" t="s">
        <v>695</v>
      </c>
      <c r="F127" s="163" t="s">
        <v>2172</v>
      </c>
      <c r="G127" s="37" t="s">
        <v>230</v>
      </c>
      <c r="H127" s="37" t="s">
        <v>1645</v>
      </c>
      <c r="I127" s="37" t="s">
        <v>1646</v>
      </c>
      <c r="J127" s="37" t="s">
        <v>1647</v>
      </c>
      <c r="K127" s="37" t="s">
        <v>1644</v>
      </c>
      <c r="L127" s="21" t="str">
        <f>VLOOKUP(K127,Prowadzacy!$F$2:$J$109,2,FALSE)</f>
        <v>Jacek</v>
      </c>
      <c r="M127" s="21" t="str">
        <f>VLOOKUP(K127,Prowadzacy!$F$2:$K$109,3,FALSE)</f>
        <v>Jerzy</v>
      </c>
      <c r="N127" s="21" t="str">
        <f>VLOOKUP(K127,Prowadzacy!$F$2:$K$109,4,FALSE)</f>
        <v>Rezmer</v>
      </c>
      <c r="O127" s="22" t="str">
        <f>VLOOKUP(K127,Prowadzacy!$F$2:$M$109,8,FALSE)</f>
        <v xml:space="preserve">Jacek | Rezmer | Dr hab. inż. |  ( 05120 ) </v>
      </c>
      <c r="P127" s="22" t="str">
        <f>VLOOKUP(K127,Prowadzacy!$F$2:$K$109,5,FALSE)</f>
        <v>K38W05D02</v>
      </c>
      <c r="Q127" s="22" t="str">
        <f>VLOOKUP(K127,Prowadzacy!$F$2:$K$109,6,FALSE)</f>
        <v>ZET</v>
      </c>
      <c r="R127" s="36" t="s">
        <v>1560</v>
      </c>
      <c r="S127" s="22" t="str">
        <f>VLOOKUP(R127,Prowadzacy!$F$2:$K$109,2,FALSE)</f>
        <v>Jarosław</v>
      </c>
      <c r="T127" s="22" t="str">
        <f>VLOOKUP(R127,Prowadzacy!$F$2:$K$109,3,FALSE)</f>
        <v>Marian</v>
      </c>
      <c r="U127" s="22" t="str">
        <f>VLOOKUP(R127,Prowadzacy!$F$2:$K$109,4,FALSE)</f>
        <v>Szymańda</v>
      </c>
      <c r="V127" s="22" t="str">
        <f>VLOOKUP(R127,Prowadzacy!$F$2:$M$109,8,FALSE)</f>
        <v xml:space="preserve">Jarosław | Szymańda | Dr inż. |  ( 05126 ) </v>
      </c>
      <c r="W127" s="37"/>
      <c r="X127" s="36" t="s">
        <v>222</v>
      </c>
      <c r="Y127" s="37"/>
      <c r="Z127" s="36"/>
      <c r="AA127" s="12"/>
      <c r="AB127" s="10"/>
      <c r="AC127" s="10"/>
      <c r="AD127" s="10"/>
      <c r="AE127" s="10"/>
      <c r="AF127" s="10"/>
      <c r="AG127" s="10"/>
      <c r="AH127" s="10"/>
      <c r="AI127" s="10"/>
      <c r="AJ127" s="10"/>
      <c r="AK127" s="10"/>
      <c r="AL127" s="10"/>
    </row>
    <row r="128" spans="1:38" ht="104.25">
      <c r="A128" s="146">
        <v>123</v>
      </c>
      <c r="B128" s="22" t="str">
        <f>VLOOKUP(E128,studia!$F$1:$I$12,2,FALSE)</f>
        <v>Automatyka i Robotyka</v>
      </c>
      <c r="C128" s="22" t="str">
        <f>VLOOKUP(E128,studia!$F$1:$I$12,3,FALSE)</f>
        <v>inż.</v>
      </c>
      <c r="D128" s="22" t="str">
        <f>VLOOKUP(E128,studia!$F$1:$I$12,4,FALSE)</f>
        <v>ASE</v>
      </c>
      <c r="E128" s="36" t="s">
        <v>695</v>
      </c>
      <c r="F128" s="163" t="s">
        <v>2172</v>
      </c>
      <c r="G128" s="37" t="s">
        <v>230</v>
      </c>
      <c r="H128" s="37" t="s">
        <v>1660</v>
      </c>
      <c r="I128" s="37" t="s">
        <v>1661</v>
      </c>
      <c r="J128" s="37" t="s">
        <v>1662</v>
      </c>
      <c r="K128" s="37" t="s">
        <v>1644</v>
      </c>
      <c r="L128" s="21" t="str">
        <f>VLOOKUP(K128,Prowadzacy!$F$2:$J$109,2,FALSE)</f>
        <v>Jacek</v>
      </c>
      <c r="M128" s="21" t="str">
        <f>VLOOKUP(K128,Prowadzacy!$F$2:$K$109,3,FALSE)</f>
        <v>Jerzy</v>
      </c>
      <c r="N128" s="21" t="str">
        <f>VLOOKUP(K128,Prowadzacy!$F$2:$K$109,4,FALSE)</f>
        <v>Rezmer</v>
      </c>
      <c r="O128" s="22" t="str">
        <f>VLOOKUP(K128,Prowadzacy!$F$2:$M$109,8,FALSE)</f>
        <v xml:space="preserve">Jacek | Rezmer | Dr hab. inż. |  ( 05120 ) </v>
      </c>
      <c r="P128" s="22" t="str">
        <f>VLOOKUP(K128,Prowadzacy!$F$2:$K$109,5,FALSE)</f>
        <v>K38W05D02</v>
      </c>
      <c r="Q128" s="22" t="str">
        <f>VLOOKUP(K128,Prowadzacy!$F$2:$K$109,6,FALSE)</f>
        <v>ZET</v>
      </c>
      <c r="R128" s="36" t="s">
        <v>1720</v>
      </c>
      <c r="S128" s="22" t="str">
        <f>VLOOKUP(R128,Prowadzacy!$F$2:$K$109,2,FALSE)</f>
        <v>Tomasz</v>
      </c>
      <c r="T128" s="22" t="str">
        <f>VLOOKUP(R128,Prowadzacy!$F$2:$K$109,3,FALSE)</f>
        <v>Stanisław</v>
      </c>
      <c r="U128" s="22" t="str">
        <f>VLOOKUP(R128,Prowadzacy!$F$2:$K$109,4,FALSE)</f>
        <v>Sikorski</v>
      </c>
      <c r="V128" s="22" t="str">
        <f>VLOOKUP(R128,Prowadzacy!$F$2:$M$109,8,FALSE)</f>
        <v xml:space="preserve">Tomasz | Sikorski | Dr hab. inż. |  ( 05141 ) </v>
      </c>
      <c r="W128" s="37"/>
      <c r="X128" s="36" t="s">
        <v>222</v>
      </c>
      <c r="Y128" s="37"/>
      <c r="Z128" s="36"/>
      <c r="AA128" s="12"/>
      <c r="AB128" s="10"/>
      <c r="AC128" s="10"/>
      <c r="AD128" s="10"/>
      <c r="AE128" s="10"/>
      <c r="AF128" s="10"/>
      <c r="AG128" s="10"/>
      <c r="AH128" s="10"/>
      <c r="AI128" s="10"/>
      <c r="AJ128" s="10"/>
      <c r="AK128" s="10"/>
      <c r="AL128" s="10"/>
    </row>
    <row r="129" spans="1:38" ht="193.5">
      <c r="A129" s="151">
        <v>124</v>
      </c>
      <c r="B129" s="22" t="str">
        <f>VLOOKUP(E129,studia!$F$1:$I$12,2,FALSE)</f>
        <v>Automatyka i Robotyka</v>
      </c>
      <c r="C129" s="22" t="str">
        <f>VLOOKUP(E129,studia!$F$1:$I$12,3,FALSE)</f>
        <v>inż.</v>
      </c>
      <c r="D129" s="22" t="str">
        <f>VLOOKUP(E129,studia!$F$1:$I$12,4,FALSE)</f>
        <v>ASE</v>
      </c>
      <c r="E129" s="36" t="s">
        <v>695</v>
      </c>
      <c r="F129" s="163" t="s">
        <v>2172</v>
      </c>
      <c r="G129" s="37" t="s">
        <v>230</v>
      </c>
      <c r="H129" s="37" t="s">
        <v>1717</v>
      </c>
      <c r="I129" s="37" t="s">
        <v>1718</v>
      </c>
      <c r="J129" s="37" t="s">
        <v>1719</v>
      </c>
      <c r="K129" s="37" t="s">
        <v>1720</v>
      </c>
      <c r="L129" s="21" t="str">
        <f>VLOOKUP(K129,Prowadzacy!$F$2:$J$109,2,FALSE)</f>
        <v>Tomasz</v>
      </c>
      <c r="M129" s="21" t="str">
        <f>VLOOKUP(K129,Prowadzacy!$F$2:$K$109,3,FALSE)</f>
        <v>Stanisław</v>
      </c>
      <c r="N129" s="21" t="str">
        <f>VLOOKUP(K129,Prowadzacy!$F$2:$K$109,4,FALSE)</f>
        <v>Sikorski</v>
      </c>
      <c r="O129" s="22" t="str">
        <f>VLOOKUP(K129,Prowadzacy!$F$2:$M$109,8,FALSE)</f>
        <v xml:space="preserve">Tomasz | Sikorski | Dr hab. inż. |  ( 05141 ) </v>
      </c>
      <c r="P129" s="22" t="str">
        <f>VLOOKUP(K129,Prowadzacy!$F$2:$K$109,5,FALSE)</f>
        <v>K38W05D02</v>
      </c>
      <c r="Q129" s="22" t="str">
        <f>VLOOKUP(K129,Prowadzacy!$F$2:$K$109,6,FALSE)</f>
        <v>ZET</v>
      </c>
      <c r="R129" s="36" t="s">
        <v>1644</v>
      </c>
      <c r="S129" s="22" t="str">
        <f>VLOOKUP(R129,Prowadzacy!$F$2:$K$109,2,FALSE)</f>
        <v>Jacek</v>
      </c>
      <c r="T129" s="22" t="str">
        <f>VLOOKUP(R129,Prowadzacy!$F$2:$K$109,3,FALSE)</f>
        <v>Jerzy</v>
      </c>
      <c r="U129" s="22" t="str">
        <f>VLOOKUP(R129,Prowadzacy!$F$2:$K$109,4,FALSE)</f>
        <v>Rezmer</v>
      </c>
      <c r="V129" s="22" t="str">
        <f>VLOOKUP(R129,Prowadzacy!$F$2:$M$109,8,FALSE)</f>
        <v xml:space="preserve">Jacek | Rezmer | Dr hab. inż. |  ( 05120 ) </v>
      </c>
      <c r="W129" s="37" t="s">
        <v>1752</v>
      </c>
      <c r="X129" s="36" t="s">
        <v>221</v>
      </c>
      <c r="Y129" s="37" t="s">
        <v>1753</v>
      </c>
      <c r="Z129" s="36" t="s">
        <v>221</v>
      </c>
      <c r="AA129" s="12"/>
      <c r="AB129" s="10"/>
      <c r="AC129" s="10"/>
      <c r="AD129" s="10"/>
      <c r="AE129" s="10"/>
      <c r="AF129" s="10"/>
      <c r="AG129" s="10"/>
      <c r="AH129" s="10"/>
      <c r="AI129" s="10"/>
      <c r="AJ129" s="10"/>
      <c r="AK129" s="10"/>
      <c r="AL129" s="10"/>
    </row>
    <row r="130" spans="1:38" ht="193.5">
      <c r="A130" s="146">
        <v>125</v>
      </c>
      <c r="B130" s="22" t="str">
        <f>VLOOKUP(E130,studia!$F$1:$I$12,2,FALSE)</f>
        <v>Automatyka Przemysłowa</v>
      </c>
      <c r="C130" s="22" t="str">
        <f>VLOOKUP(E130,studia!$F$1:$I$12,3,FALSE)</f>
        <v>mgr</v>
      </c>
      <c r="D130" s="22" t="str">
        <f>VLOOKUP(E130,studia!$F$1:$I$12,4,FALSE)</f>
        <v>AMU</v>
      </c>
      <c r="E130" s="36" t="s">
        <v>653</v>
      </c>
      <c r="F130" s="36"/>
      <c r="G130" s="37"/>
      <c r="H130" s="37" t="s">
        <v>717</v>
      </c>
      <c r="I130" s="37" t="s">
        <v>718</v>
      </c>
      <c r="J130" s="37" t="s">
        <v>719</v>
      </c>
      <c r="K130" s="37" t="s">
        <v>683</v>
      </c>
      <c r="L130" s="21" t="str">
        <f>VLOOKUP(K130,Prowadzacy!$F$2:$J$109,2,FALSE)</f>
        <v>Robert</v>
      </c>
      <c r="M130" s="21" t="str">
        <f>VLOOKUP(K130,Prowadzacy!$F$2:$K$109,3,FALSE)</f>
        <v>Stanisław</v>
      </c>
      <c r="N130" s="21" t="str">
        <f>VLOOKUP(K130,Prowadzacy!$F$2:$K$109,4,FALSE)</f>
        <v>Łukomski</v>
      </c>
      <c r="O130" s="22" t="str">
        <f>VLOOKUP(K130,Prowadzacy!$F$2:$M$109,8,FALSE)</f>
        <v xml:space="preserve">Robert | Łukomski | Dr inż. |  ( 05216 ) </v>
      </c>
      <c r="P130" s="22" t="str">
        <f>VLOOKUP(K130,Prowadzacy!$F$2:$K$109,5,FALSE)</f>
        <v>K36W05D02</v>
      </c>
      <c r="Q130" s="22" t="str">
        <f>VLOOKUP(K130,Prowadzacy!$F$2:$K$109,6,FALSE)</f>
        <v>ZSS</v>
      </c>
      <c r="R130" s="36" t="s">
        <v>617</v>
      </c>
      <c r="S130" s="22" t="str">
        <f>VLOOKUP(R130,Prowadzacy!$F$2:$K$109,2,FALSE)</f>
        <v>Kazimierz</v>
      </c>
      <c r="T130" s="22" t="str">
        <f>VLOOKUP(R130,Prowadzacy!$F$2:$K$109,3,FALSE)</f>
        <v>Teodor</v>
      </c>
      <c r="U130" s="22" t="str">
        <f>VLOOKUP(R130,Prowadzacy!$F$2:$K$109,4,FALSE)</f>
        <v>Wilkosz</v>
      </c>
      <c r="V130" s="22" t="str">
        <f>VLOOKUP(R130,Prowadzacy!$F$2:$M$109,8,FALSE)</f>
        <v xml:space="preserve">Kazimierz | Wilkosz | Prof. dr hab. inż. |  ( 05255 ) </v>
      </c>
      <c r="W130" s="37"/>
      <c r="X130" s="36" t="s">
        <v>222</v>
      </c>
      <c r="Y130" s="37"/>
      <c r="Z130" s="36"/>
      <c r="AA130" s="12"/>
      <c r="AB130" s="10"/>
      <c r="AC130" s="10"/>
      <c r="AD130" s="10"/>
      <c r="AE130" s="10"/>
      <c r="AF130" s="10"/>
      <c r="AG130" s="10"/>
      <c r="AH130" s="10"/>
      <c r="AI130" s="10"/>
      <c r="AJ130" s="10"/>
      <c r="AK130" s="10"/>
      <c r="AL130" s="10"/>
    </row>
    <row r="131" spans="1:38" ht="193.5">
      <c r="A131" s="151">
        <v>126</v>
      </c>
      <c r="B131" s="22" t="str">
        <f>VLOOKUP(E131,studia!$F$1:$I$12,2,FALSE)</f>
        <v>Automatyka Przemysłowa</v>
      </c>
      <c r="C131" s="22" t="str">
        <f>VLOOKUP(E131,studia!$F$1:$I$12,3,FALSE)</f>
        <v>mgr</v>
      </c>
      <c r="D131" s="22" t="str">
        <f>VLOOKUP(E131,studia!$F$1:$I$12,4,FALSE)</f>
        <v>AMU</v>
      </c>
      <c r="E131" s="36" t="s">
        <v>653</v>
      </c>
      <c r="F131" s="36"/>
      <c r="G131" s="37"/>
      <c r="H131" s="37" t="s">
        <v>720</v>
      </c>
      <c r="I131" s="37" t="s">
        <v>721</v>
      </c>
      <c r="J131" s="37" t="s">
        <v>722</v>
      </c>
      <c r="K131" s="37" t="s">
        <v>683</v>
      </c>
      <c r="L131" s="21" t="str">
        <f>VLOOKUP(K131,Prowadzacy!$F$2:$J$109,2,FALSE)</f>
        <v>Robert</v>
      </c>
      <c r="M131" s="21" t="str">
        <f>VLOOKUP(K131,Prowadzacy!$F$2:$K$109,3,FALSE)</f>
        <v>Stanisław</v>
      </c>
      <c r="N131" s="21" t="str">
        <f>VLOOKUP(K131,Prowadzacy!$F$2:$K$109,4,FALSE)</f>
        <v>Łukomski</v>
      </c>
      <c r="O131" s="22" t="str">
        <f>VLOOKUP(K131,Prowadzacy!$F$2:$M$109,8,FALSE)</f>
        <v xml:space="preserve">Robert | Łukomski | Dr inż. |  ( 05216 ) </v>
      </c>
      <c r="P131" s="22" t="str">
        <f>VLOOKUP(K131,Prowadzacy!$F$2:$K$109,5,FALSE)</f>
        <v>K36W05D02</v>
      </c>
      <c r="Q131" s="22" t="str">
        <f>VLOOKUP(K131,Prowadzacy!$F$2:$K$109,6,FALSE)</f>
        <v>ZSS</v>
      </c>
      <c r="R131" s="36" t="s">
        <v>617</v>
      </c>
      <c r="S131" s="22" t="str">
        <f>VLOOKUP(R131,Prowadzacy!$F$2:$K$109,2,FALSE)</f>
        <v>Kazimierz</v>
      </c>
      <c r="T131" s="22" t="str">
        <f>VLOOKUP(R131,Prowadzacy!$F$2:$K$109,3,FALSE)</f>
        <v>Teodor</v>
      </c>
      <c r="U131" s="22" t="str">
        <f>VLOOKUP(R131,Prowadzacy!$F$2:$K$109,4,FALSE)</f>
        <v>Wilkosz</v>
      </c>
      <c r="V131" s="22" t="str">
        <f>VLOOKUP(R131,Prowadzacy!$F$2:$M$109,8,FALSE)</f>
        <v xml:space="preserve">Kazimierz | Wilkosz | Prof. dr hab. inż. |  ( 05255 ) </v>
      </c>
      <c r="W131" s="37"/>
      <c r="X131" s="36" t="s">
        <v>222</v>
      </c>
      <c r="Y131" s="37"/>
      <c r="Z131" s="36"/>
      <c r="AA131" s="12"/>
      <c r="AB131" s="10"/>
      <c r="AC131" s="10"/>
      <c r="AD131" s="10"/>
      <c r="AE131" s="10"/>
      <c r="AF131" s="10"/>
      <c r="AG131" s="10"/>
      <c r="AH131" s="10"/>
      <c r="AI131" s="10"/>
      <c r="AJ131" s="10"/>
      <c r="AK131" s="10"/>
      <c r="AL131" s="10"/>
    </row>
    <row r="132" spans="1:38" ht="168">
      <c r="A132" s="146">
        <v>127</v>
      </c>
      <c r="B132" s="22" t="str">
        <f>VLOOKUP(E132,studia!$F$1:$I$12,2,FALSE)</f>
        <v>Automatyka Przemysłowa</v>
      </c>
      <c r="C132" s="22" t="str">
        <f>VLOOKUP(E132,studia!$F$1:$I$12,3,FALSE)</f>
        <v>mgr</v>
      </c>
      <c r="D132" s="22" t="str">
        <f>VLOOKUP(E132,studia!$F$1:$I$12,4,FALSE)</f>
        <v>AMU</v>
      </c>
      <c r="E132" s="36" t="s">
        <v>653</v>
      </c>
      <c r="F132" s="163" t="s">
        <v>2172</v>
      </c>
      <c r="G132" s="37" t="s">
        <v>230</v>
      </c>
      <c r="H132" s="37" t="s">
        <v>723</v>
      </c>
      <c r="I132" s="37" t="s">
        <v>724</v>
      </c>
      <c r="J132" s="37" t="s">
        <v>725</v>
      </c>
      <c r="K132" s="37" t="s">
        <v>683</v>
      </c>
      <c r="L132" s="21" t="str">
        <f>VLOOKUP(K132,Prowadzacy!$F$2:$J$109,2,FALSE)</f>
        <v>Robert</v>
      </c>
      <c r="M132" s="21" t="str">
        <f>VLOOKUP(K132,Prowadzacy!$F$2:$K$109,3,FALSE)</f>
        <v>Stanisław</v>
      </c>
      <c r="N132" s="21" t="str">
        <f>VLOOKUP(K132,Prowadzacy!$F$2:$K$109,4,FALSE)</f>
        <v>Łukomski</v>
      </c>
      <c r="O132" s="22" t="str">
        <f>VLOOKUP(K132,Prowadzacy!$F$2:$M$109,8,FALSE)</f>
        <v xml:space="preserve">Robert | Łukomski | Dr inż. |  ( 05216 ) </v>
      </c>
      <c r="P132" s="22" t="str">
        <f>VLOOKUP(K132,Prowadzacy!$F$2:$K$109,5,FALSE)</f>
        <v>K36W05D02</v>
      </c>
      <c r="Q132" s="22" t="str">
        <f>VLOOKUP(K132,Prowadzacy!$F$2:$K$109,6,FALSE)</f>
        <v>ZSS</v>
      </c>
      <c r="R132" s="36" t="s">
        <v>617</v>
      </c>
      <c r="S132" s="22" t="str">
        <f>VLOOKUP(R132,Prowadzacy!$F$2:$K$109,2,FALSE)</f>
        <v>Kazimierz</v>
      </c>
      <c r="T132" s="22" t="str">
        <f>VLOOKUP(R132,Prowadzacy!$F$2:$K$109,3,FALSE)</f>
        <v>Teodor</v>
      </c>
      <c r="U132" s="22" t="str">
        <f>VLOOKUP(R132,Prowadzacy!$F$2:$K$109,4,FALSE)</f>
        <v>Wilkosz</v>
      </c>
      <c r="V132" s="22" t="str">
        <f>VLOOKUP(R132,Prowadzacy!$F$2:$M$109,8,FALSE)</f>
        <v xml:space="preserve">Kazimierz | Wilkosz | Prof. dr hab. inż. |  ( 05255 ) </v>
      </c>
      <c r="W132" s="37"/>
      <c r="X132" s="36" t="s">
        <v>222</v>
      </c>
      <c r="Y132" s="37"/>
      <c r="Z132" s="36"/>
      <c r="AA132" s="12"/>
      <c r="AB132" s="10"/>
      <c r="AC132" s="10"/>
      <c r="AD132" s="10"/>
      <c r="AE132" s="10"/>
      <c r="AF132" s="10"/>
      <c r="AG132" s="10"/>
      <c r="AH132" s="10"/>
      <c r="AI132" s="10"/>
      <c r="AJ132" s="10"/>
      <c r="AK132" s="10"/>
      <c r="AL132" s="10"/>
    </row>
    <row r="133" spans="1:38" ht="129.75">
      <c r="A133" s="151">
        <v>128</v>
      </c>
      <c r="B133" s="22" t="str">
        <f>VLOOKUP(E133,studia!$F$1:$I$12,2,FALSE)</f>
        <v>Automatyka Przemysłowa</v>
      </c>
      <c r="C133" s="22" t="str">
        <f>VLOOKUP(E133,studia!$F$1:$I$12,3,FALSE)</f>
        <v>mgr</v>
      </c>
      <c r="D133" s="22" t="str">
        <f>VLOOKUP(E133,studia!$F$1:$I$12,4,FALSE)</f>
        <v>AMU</v>
      </c>
      <c r="E133" s="36" t="s">
        <v>653</v>
      </c>
      <c r="F133" s="36"/>
      <c r="G133" s="37"/>
      <c r="H133" s="37" t="s">
        <v>654</v>
      </c>
      <c r="I133" s="37" t="s">
        <v>655</v>
      </c>
      <c r="J133" s="37" t="s">
        <v>656</v>
      </c>
      <c r="K133" s="37" t="s">
        <v>645</v>
      </c>
      <c r="L133" s="21" t="str">
        <f>VLOOKUP(K133,Prowadzacy!$F$2:$J$109,2,FALSE)</f>
        <v>Radosław</v>
      </c>
      <c r="M133" s="21">
        <f>VLOOKUP(K133,Prowadzacy!$F$2:$K$109,3,FALSE)</f>
        <v>0</v>
      </c>
      <c r="N133" s="21" t="str">
        <f>VLOOKUP(K133,Prowadzacy!$F$2:$K$109,4,FALSE)</f>
        <v>Nalepa</v>
      </c>
      <c r="O133" s="22" t="str">
        <f>VLOOKUP(K133,Prowadzacy!$F$2:$M$109,8,FALSE)</f>
        <v xml:space="preserve">Radosław | Nalepa | Dr inż. |  ( 05386 ) </v>
      </c>
      <c r="P133" s="22" t="str">
        <f>VLOOKUP(K133,Prowadzacy!$F$2:$K$109,5,FALSE)</f>
        <v>K36W05D02</v>
      </c>
      <c r="Q133" s="22" t="str">
        <f>VLOOKUP(K133,Prowadzacy!$F$2:$K$109,6,FALSE)</f>
        <v>ZSS</v>
      </c>
      <c r="R133" s="36" t="s">
        <v>683</v>
      </c>
      <c r="S133" s="22" t="str">
        <f>VLOOKUP(R133,Prowadzacy!$F$2:$K$109,2,FALSE)</f>
        <v>Robert</v>
      </c>
      <c r="T133" s="22" t="str">
        <f>VLOOKUP(R133,Prowadzacy!$F$2:$K$109,3,FALSE)</f>
        <v>Stanisław</v>
      </c>
      <c r="U133" s="22" t="str">
        <f>VLOOKUP(R133,Prowadzacy!$F$2:$K$109,4,FALSE)</f>
        <v>Łukomski</v>
      </c>
      <c r="V133" s="22" t="str">
        <f>VLOOKUP(R133,Prowadzacy!$F$2:$M$109,8,FALSE)</f>
        <v xml:space="preserve">Robert | Łukomski | Dr inż. |  ( 05216 ) </v>
      </c>
      <c r="W133" s="37"/>
      <c r="X133" s="36" t="s">
        <v>222</v>
      </c>
      <c r="Y133" s="37"/>
      <c r="Z133" s="36"/>
      <c r="AA133" s="12"/>
      <c r="AB133" s="10"/>
      <c r="AC133" s="10"/>
      <c r="AD133" s="10"/>
      <c r="AE133" s="10"/>
      <c r="AF133" s="10"/>
      <c r="AG133" s="10"/>
      <c r="AH133" s="10"/>
      <c r="AI133" s="10"/>
      <c r="AJ133" s="10"/>
      <c r="AK133" s="10"/>
      <c r="AL133" s="10"/>
    </row>
    <row r="134" spans="1:38" ht="155.25">
      <c r="A134" s="146">
        <v>129</v>
      </c>
      <c r="B134" s="22" t="str">
        <f>VLOOKUP(E134,studia!$F$1:$I$12,2,FALSE)</f>
        <v>Automatyka Przemysłowa</v>
      </c>
      <c r="C134" s="22" t="str">
        <f>VLOOKUP(E134,studia!$F$1:$I$12,3,FALSE)</f>
        <v>mgr</v>
      </c>
      <c r="D134" s="22" t="str">
        <f>VLOOKUP(E134,studia!$F$1:$I$12,4,FALSE)</f>
        <v>AMU</v>
      </c>
      <c r="E134" s="36" t="s">
        <v>653</v>
      </c>
      <c r="F134" s="163" t="s">
        <v>2172</v>
      </c>
      <c r="G134" s="37" t="s">
        <v>230</v>
      </c>
      <c r="H134" s="37" t="s">
        <v>989</v>
      </c>
      <c r="I134" s="37" t="s">
        <v>990</v>
      </c>
      <c r="J134" s="37" t="s">
        <v>991</v>
      </c>
      <c r="K134" s="37" t="s">
        <v>782</v>
      </c>
      <c r="L134" s="21" t="str">
        <f>VLOOKUP(K134,Prowadzacy!$F$2:$J$109,2,FALSE)</f>
        <v>Janusz</v>
      </c>
      <c r="M134" s="21" t="str">
        <f>VLOOKUP(K134,Prowadzacy!$F$2:$K$109,3,FALSE)</f>
        <v>Kazimierz</v>
      </c>
      <c r="N134" s="21" t="str">
        <f>VLOOKUP(K134,Prowadzacy!$F$2:$K$109,4,FALSE)</f>
        <v>Staszewski</v>
      </c>
      <c r="O134" s="22" t="str">
        <f>VLOOKUP(K134,Prowadzacy!$F$2:$M$109,8,FALSE)</f>
        <v xml:space="preserve">Janusz | Staszewski | Dr inż. |  ( 05263 ) </v>
      </c>
      <c r="P134" s="22" t="str">
        <f>VLOOKUP(K134,Prowadzacy!$F$2:$K$109,5,FALSE)</f>
        <v>K36W05D02</v>
      </c>
      <c r="Q134" s="22" t="str">
        <f>VLOOKUP(K134,Prowadzacy!$F$2:$K$109,6,FALSE)</f>
        <v>ZAS</v>
      </c>
      <c r="R134" s="36" t="s">
        <v>992</v>
      </c>
      <c r="S134" s="22" t="str">
        <f>VLOOKUP(R134,Prowadzacy!$F$2:$K$109,2,FALSE)</f>
        <v>Piotr</v>
      </c>
      <c r="T134" s="22" t="str">
        <f>VLOOKUP(R134,Prowadzacy!$F$2:$K$109,3,FALSE)</f>
        <v>Eugeniusz</v>
      </c>
      <c r="U134" s="22" t="str">
        <f>VLOOKUP(R134,Prowadzacy!$F$2:$K$109,4,FALSE)</f>
        <v>Pierz</v>
      </c>
      <c r="V134" s="22" t="str">
        <f>VLOOKUP(R134,Prowadzacy!$F$2:$M$109,8,FALSE)</f>
        <v xml:space="preserve">Piotr | Pierz | Dr inż. |  ( 05232 ) </v>
      </c>
      <c r="W134" s="37"/>
      <c r="X134" s="36" t="s">
        <v>222</v>
      </c>
      <c r="Y134" s="37"/>
      <c r="Z134" s="36"/>
      <c r="AA134" s="12"/>
      <c r="AB134" s="10"/>
      <c r="AC134" s="10"/>
      <c r="AD134" s="10"/>
      <c r="AE134" s="10"/>
      <c r="AF134" s="10"/>
      <c r="AG134" s="10"/>
      <c r="AH134" s="10"/>
      <c r="AI134" s="10"/>
      <c r="AJ134" s="10"/>
      <c r="AK134" s="10"/>
      <c r="AL134" s="10"/>
    </row>
    <row r="135" spans="1:38" ht="104.25">
      <c r="A135" s="151">
        <v>130</v>
      </c>
      <c r="B135" s="22" t="str">
        <f>VLOOKUP(E135,studia!$F$1:$I$12,2,FALSE)</f>
        <v>Automatyka Przemysłowa</v>
      </c>
      <c r="C135" s="22" t="str">
        <f>VLOOKUP(E135,studia!$F$1:$I$12,3,FALSE)</f>
        <v>mgr</v>
      </c>
      <c r="D135" s="22" t="str">
        <f>VLOOKUP(E135,studia!$F$1:$I$12,4,FALSE)</f>
        <v>AMU</v>
      </c>
      <c r="E135" s="36" t="s">
        <v>653</v>
      </c>
      <c r="F135" s="36"/>
      <c r="G135" s="37"/>
      <c r="H135" s="37" t="s">
        <v>1070</v>
      </c>
      <c r="I135" s="37" t="s">
        <v>1071</v>
      </c>
      <c r="J135" s="37" t="s">
        <v>1072</v>
      </c>
      <c r="K135" s="37" t="s">
        <v>1046</v>
      </c>
      <c r="L135" s="21" t="str">
        <f>VLOOKUP(K135,Prowadzacy!$F$2:$J$109,2,FALSE)</f>
        <v>Marek</v>
      </c>
      <c r="M135" s="21" t="str">
        <f>VLOOKUP(K135,Prowadzacy!$F$2:$K$109,3,FALSE)</f>
        <v>Paweł</v>
      </c>
      <c r="N135" s="21" t="str">
        <f>VLOOKUP(K135,Prowadzacy!$F$2:$K$109,4,FALSE)</f>
        <v>Ciurys</v>
      </c>
      <c r="O135" s="22" t="str">
        <f>VLOOKUP(K135,Prowadzacy!$F$2:$M$109,8,FALSE)</f>
        <v xml:space="preserve">Marek | Ciurys | Dr hab. inż. |  ( 05369 ) </v>
      </c>
      <c r="P135" s="22" t="str">
        <f>VLOOKUP(K135,Prowadzacy!$F$2:$K$109,5,FALSE)</f>
        <v>K37W05D02</v>
      </c>
      <c r="Q135" s="22" t="str">
        <f>VLOOKUP(K135,Prowadzacy!$F$2:$K$109,6,FALSE)</f>
        <v>ZMPE</v>
      </c>
      <c r="R135" s="36" t="s">
        <v>1030</v>
      </c>
      <c r="S135" s="22" t="str">
        <f>VLOOKUP(R135,Prowadzacy!$F$2:$K$109,2,FALSE)</f>
        <v>Maciej</v>
      </c>
      <c r="T135" s="22">
        <f>VLOOKUP(R135,Prowadzacy!$F$2:$K$109,3,FALSE)</f>
        <v>0</v>
      </c>
      <c r="U135" s="22" t="str">
        <f>VLOOKUP(R135,Prowadzacy!$F$2:$K$109,4,FALSE)</f>
        <v>Antal</v>
      </c>
      <c r="V135" s="22" t="str">
        <f>VLOOKUP(R135,Prowadzacy!$F$2:$M$109,8,FALSE)</f>
        <v xml:space="preserve">Maciej | Antal | Dr inż. |  ( 05357 ) </v>
      </c>
      <c r="W135" s="37"/>
      <c r="X135" s="36" t="s">
        <v>222</v>
      </c>
      <c r="Y135" s="37"/>
      <c r="Z135" s="36"/>
      <c r="AA135" s="12"/>
      <c r="AB135" s="10"/>
      <c r="AC135" s="10"/>
      <c r="AD135" s="10"/>
      <c r="AE135" s="10"/>
      <c r="AF135" s="10"/>
      <c r="AG135" s="10"/>
      <c r="AH135" s="10"/>
      <c r="AI135" s="10"/>
      <c r="AJ135" s="10"/>
      <c r="AK135" s="10"/>
      <c r="AL135" s="10"/>
    </row>
    <row r="136" spans="1:38" ht="104.25">
      <c r="A136" s="146">
        <v>131</v>
      </c>
      <c r="B136" s="22" t="str">
        <f>VLOOKUP(E136,studia!$F$1:$I$12,2,FALSE)</f>
        <v>Automatyka Przemysłowa</v>
      </c>
      <c r="C136" s="22" t="str">
        <f>VLOOKUP(E136,studia!$F$1:$I$12,3,FALSE)</f>
        <v>mgr</v>
      </c>
      <c r="D136" s="22" t="str">
        <f>VLOOKUP(E136,studia!$F$1:$I$12,4,FALSE)</f>
        <v>AMU</v>
      </c>
      <c r="E136" s="36" t="s">
        <v>653</v>
      </c>
      <c r="F136" s="36"/>
      <c r="G136" s="37"/>
      <c r="H136" s="37" t="s">
        <v>1073</v>
      </c>
      <c r="I136" s="37" t="s">
        <v>1074</v>
      </c>
      <c r="J136" s="37" t="s">
        <v>1075</v>
      </c>
      <c r="K136" s="37" t="s">
        <v>1046</v>
      </c>
      <c r="L136" s="21" t="str">
        <f>VLOOKUP(K136,Prowadzacy!$F$2:$J$109,2,FALSE)</f>
        <v>Marek</v>
      </c>
      <c r="M136" s="21" t="str">
        <f>VLOOKUP(K136,Prowadzacy!$F$2:$K$109,3,FALSE)</f>
        <v>Paweł</v>
      </c>
      <c r="N136" s="21" t="str">
        <f>VLOOKUP(K136,Prowadzacy!$F$2:$K$109,4,FALSE)</f>
        <v>Ciurys</v>
      </c>
      <c r="O136" s="22" t="str">
        <f>VLOOKUP(K136,Prowadzacy!$F$2:$M$109,8,FALSE)</f>
        <v xml:space="preserve">Marek | Ciurys | Dr hab. inż. |  ( 05369 ) </v>
      </c>
      <c r="P136" s="22" t="str">
        <f>VLOOKUP(K136,Prowadzacy!$F$2:$K$109,5,FALSE)</f>
        <v>K37W05D02</v>
      </c>
      <c r="Q136" s="22" t="str">
        <f>VLOOKUP(K136,Prowadzacy!$F$2:$K$109,6,FALSE)</f>
        <v>ZMPE</v>
      </c>
      <c r="R136" s="36" t="s">
        <v>1030</v>
      </c>
      <c r="S136" s="22" t="str">
        <f>VLOOKUP(R136,Prowadzacy!$F$2:$K$109,2,FALSE)</f>
        <v>Maciej</v>
      </c>
      <c r="T136" s="22">
        <f>VLOOKUP(R136,Prowadzacy!$F$2:$K$109,3,FALSE)</f>
        <v>0</v>
      </c>
      <c r="U136" s="22" t="str">
        <f>VLOOKUP(R136,Prowadzacy!$F$2:$K$109,4,FALSE)</f>
        <v>Antal</v>
      </c>
      <c r="V136" s="22" t="str">
        <f>VLOOKUP(R136,Prowadzacy!$F$2:$M$109,8,FALSE)</f>
        <v xml:space="preserve">Maciej | Antal | Dr inż. |  ( 05357 ) </v>
      </c>
      <c r="W136" s="37"/>
      <c r="X136" s="36" t="s">
        <v>222</v>
      </c>
      <c r="Y136" s="37"/>
      <c r="Z136" s="36"/>
      <c r="AA136" s="12"/>
      <c r="AB136" s="10"/>
      <c r="AC136" s="10"/>
      <c r="AD136" s="10"/>
      <c r="AE136" s="10"/>
      <c r="AF136" s="10"/>
      <c r="AG136" s="10"/>
      <c r="AH136" s="10"/>
      <c r="AI136" s="10"/>
      <c r="AJ136" s="10"/>
      <c r="AK136" s="10"/>
      <c r="AL136" s="10"/>
    </row>
    <row r="137" spans="1:38" ht="66">
      <c r="A137" s="151">
        <v>132</v>
      </c>
      <c r="B137" s="22" t="str">
        <f>VLOOKUP(E137,studia!$F$1:$I$12,2,FALSE)</f>
        <v>Automatyka Przemysłowa</v>
      </c>
      <c r="C137" s="22" t="str">
        <f>VLOOKUP(E137,studia!$F$1:$I$12,3,FALSE)</f>
        <v>mgr</v>
      </c>
      <c r="D137" s="22" t="str">
        <f>VLOOKUP(E137,studia!$F$1:$I$12,4,FALSE)</f>
        <v>AMU</v>
      </c>
      <c r="E137" s="36" t="s">
        <v>653</v>
      </c>
      <c r="F137" s="36"/>
      <c r="G137" s="37"/>
      <c r="H137" s="37" t="s">
        <v>1076</v>
      </c>
      <c r="I137" s="37" t="s">
        <v>1077</v>
      </c>
      <c r="J137" s="37" t="s">
        <v>1078</v>
      </c>
      <c r="K137" s="37" t="s">
        <v>1046</v>
      </c>
      <c r="L137" s="21" t="str">
        <f>VLOOKUP(K137,Prowadzacy!$F$2:$J$109,2,FALSE)</f>
        <v>Marek</v>
      </c>
      <c r="M137" s="21" t="str">
        <f>VLOOKUP(K137,Prowadzacy!$F$2:$K$109,3,FALSE)</f>
        <v>Paweł</v>
      </c>
      <c r="N137" s="21" t="str">
        <f>VLOOKUP(K137,Prowadzacy!$F$2:$K$109,4,FALSE)</f>
        <v>Ciurys</v>
      </c>
      <c r="O137" s="22" t="str">
        <f>VLOOKUP(K137,Prowadzacy!$F$2:$M$109,8,FALSE)</f>
        <v xml:space="preserve">Marek | Ciurys | Dr hab. inż. |  ( 05369 ) </v>
      </c>
      <c r="P137" s="22" t="str">
        <f>VLOOKUP(K137,Prowadzacy!$F$2:$K$109,5,FALSE)</f>
        <v>K37W05D02</v>
      </c>
      <c r="Q137" s="22" t="str">
        <f>VLOOKUP(K137,Prowadzacy!$F$2:$K$109,6,FALSE)</f>
        <v>ZMPE</v>
      </c>
      <c r="R137" s="36" t="s">
        <v>1030</v>
      </c>
      <c r="S137" s="22" t="str">
        <f>VLOOKUP(R137,Prowadzacy!$F$2:$K$109,2,FALSE)</f>
        <v>Maciej</v>
      </c>
      <c r="T137" s="22">
        <f>VLOOKUP(R137,Prowadzacy!$F$2:$K$109,3,FALSE)</f>
        <v>0</v>
      </c>
      <c r="U137" s="22" t="str">
        <f>VLOOKUP(R137,Prowadzacy!$F$2:$K$109,4,FALSE)</f>
        <v>Antal</v>
      </c>
      <c r="V137" s="22" t="str">
        <f>VLOOKUP(R137,Prowadzacy!$F$2:$M$109,8,FALSE)</f>
        <v xml:space="preserve">Maciej | Antal | Dr inż. |  ( 05357 ) </v>
      </c>
      <c r="W137" s="37"/>
      <c r="X137" s="36" t="s">
        <v>222</v>
      </c>
      <c r="Y137" s="37"/>
      <c r="Z137" s="36"/>
      <c r="AA137" s="12"/>
      <c r="AB137" s="10"/>
      <c r="AC137" s="10"/>
      <c r="AD137" s="10"/>
      <c r="AE137" s="10"/>
      <c r="AF137" s="10"/>
      <c r="AG137" s="10"/>
      <c r="AH137" s="10"/>
      <c r="AI137" s="10"/>
      <c r="AJ137" s="10"/>
      <c r="AK137" s="10"/>
      <c r="AL137" s="10"/>
    </row>
    <row r="138" spans="1:38" ht="117">
      <c r="A138" s="146">
        <v>133</v>
      </c>
      <c r="B138" s="22" t="str">
        <f>VLOOKUP(E138,studia!$F$1:$I$12,2,FALSE)</f>
        <v>Automatyka Przemysłowa</v>
      </c>
      <c r="C138" s="22" t="str">
        <f>VLOOKUP(E138,studia!$F$1:$I$12,3,FALSE)</f>
        <v>mgr</v>
      </c>
      <c r="D138" s="22" t="str">
        <f>VLOOKUP(E138,studia!$F$1:$I$12,4,FALSE)</f>
        <v>AMU</v>
      </c>
      <c r="E138" s="36" t="s">
        <v>653</v>
      </c>
      <c r="F138" s="36"/>
      <c r="G138" s="37"/>
      <c r="H138" s="37" t="s">
        <v>1079</v>
      </c>
      <c r="I138" s="37" t="s">
        <v>1080</v>
      </c>
      <c r="J138" s="37" t="s">
        <v>1081</v>
      </c>
      <c r="K138" s="37" t="s">
        <v>1046</v>
      </c>
      <c r="L138" s="21" t="str">
        <f>VLOOKUP(K138,Prowadzacy!$F$2:$J$109,2,FALSE)</f>
        <v>Marek</v>
      </c>
      <c r="M138" s="21" t="str">
        <f>VLOOKUP(K138,Prowadzacy!$F$2:$K$109,3,FALSE)</f>
        <v>Paweł</v>
      </c>
      <c r="N138" s="21" t="str">
        <f>VLOOKUP(K138,Prowadzacy!$F$2:$K$109,4,FALSE)</f>
        <v>Ciurys</v>
      </c>
      <c r="O138" s="22" t="str">
        <f>VLOOKUP(K138,Prowadzacy!$F$2:$M$109,8,FALSE)</f>
        <v xml:space="preserve">Marek | Ciurys | Dr hab. inż. |  ( 05369 ) </v>
      </c>
      <c r="P138" s="22" t="str">
        <f>VLOOKUP(K138,Prowadzacy!$F$2:$K$109,5,FALSE)</f>
        <v>K37W05D02</v>
      </c>
      <c r="Q138" s="22" t="str">
        <f>VLOOKUP(K138,Prowadzacy!$F$2:$K$109,6,FALSE)</f>
        <v>ZMPE</v>
      </c>
      <c r="R138" s="36" t="s">
        <v>1030</v>
      </c>
      <c r="S138" s="22" t="str">
        <f>VLOOKUP(R138,Prowadzacy!$F$2:$K$109,2,FALSE)</f>
        <v>Maciej</v>
      </c>
      <c r="T138" s="22">
        <f>VLOOKUP(R138,Prowadzacy!$F$2:$K$109,3,FALSE)</f>
        <v>0</v>
      </c>
      <c r="U138" s="22" t="str">
        <f>VLOOKUP(R138,Prowadzacy!$F$2:$K$109,4,FALSE)</f>
        <v>Antal</v>
      </c>
      <c r="V138" s="22" t="str">
        <f>VLOOKUP(R138,Prowadzacy!$F$2:$M$109,8,FALSE)</f>
        <v xml:space="preserve">Maciej | Antal | Dr inż. |  ( 05357 ) </v>
      </c>
      <c r="W138" s="37"/>
      <c r="X138" s="36" t="s">
        <v>222</v>
      </c>
      <c r="Y138" s="37"/>
      <c r="Z138" s="36"/>
      <c r="AA138" s="12"/>
      <c r="AB138" s="10"/>
      <c r="AC138" s="10"/>
      <c r="AD138" s="10"/>
      <c r="AE138" s="10"/>
      <c r="AF138" s="10"/>
      <c r="AG138" s="10"/>
      <c r="AH138" s="10"/>
      <c r="AI138" s="10"/>
      <c r="AJ138" s="10"/>
      <c r="AK138" s="10"/>
      <c r="AL138" s="10"/>
    </row>
    <row r="139" spans="1:38" ht="53.25">
      <c r="A139" s="151">
        <v>134</v>
      </c>
      <c r="B139" s="22" t="str">
        <f>VLOOKUP(E139,studia!$F$1:$I$12,2,FALSE)</f>
        <v>Automatyka Przemysłowa</v>
      </c>
      <c r="C139" s="22" t="str">
        <f>VLOOKUP(E139,studia!$F$1:$I$12,3,FALSE)</f>
        <v>mgr</v>
      </c>
      <c r="D139" s="22" t="str">
        <f>VLOOKUP(E139,studia!$F$1:$I$12,4,FALSE)</f>
        <v>AMU</v>
      </c>
      <c r="E139" s="36" t="s">
        <v>653</v>
      </c>
      <c r="F139" s="163" t="s">
        <v>2172</v>
      </c>
      <c r="G139" s="37" t="s">
        <v>230</v>
      </c>
      <c r="H139" s="37" t="s">
        <v>1082</v>
      </c>
      <c r="I139" s="37" t="s">
        <v>1083</v>
      </c>
      <c r="J139" s="37" t="s">
        <v>1084</v>
      </c>
      <c r="K139" s="37" t="s">
        <v>1046</v>
      </c>
      <c r="L139" s="21" t="str">
        <f>VLOOKUP(K139,Prowadzacy!$F$2:$J$109,2,FALSE)</f>
        <v>Marek</v>
      </c>
      <c r="M139" s="21" t="str">
        <f>VLOOKUP(K139,Prowadzacy!$F$2:$K$109,3,FALSE)</f>
        <v>Paweł</v>
      </c>
      <c r="N139" s="21" t="str">
        <f>VLOOKUP(K139,Prowadzacy!$F$2:$K$109,4,FALSE)</f>
        <v>Ciurys</v>
      </c>
      <c r="O139" s="22" t="str">
        <f>VLOOKUP(K139,Prowadzacy!$F$2:$M$109,8,FALSE)</f>
        <v xml:space="preserve">Marek | Ciurys | Dr hab. inż. |  ( 05369 ) </v>
      </c>
      <c r="P139" s="22" t="str">
        <f>VLOOKUP(K139,Prowadzacy!$F$2:$K$109,5,FALSE)</f>
        <v>K37W05D02</v>
      </c>
      <c r="Q139" s="22" t="str">
        <f>VLOOKUP(K139,Prowadzacy!$F$2:$K$109,6,FALSE)</f>
        <v>ZMPE</v>
      </c>
      <c r="R139" s="36" t="s">
        <v>1030</v>
      </c>
      <c r="S139" s="22" t="str">
        <f>VLOOKUP(R139,Prowadzacy!$F$2:$K$109,2,FALSE)</f>
        <v>Maciej</v>
      </c>
      <c r="T139" s="22">
        <f>VLOOKUP(R139,Prowadzacy!$F$2:$K$109,3,FALSE)</f>
        <v>0</v>
      </c>
      <c r="U139" s="22" t="str">
        <f>VLOOKUP(R139,Prowadzacy!$F$2:$K$109,4,FALSE)</f>
        <v>Antal</v>
      </c>
      <c r="V139" s="22" t="str">
        <f>VLOOKUP(R139,Prowadzacy!$F$2:$M$109,8,FALSE)</f>
        <v xml:space="preserve">Maciej | Antal | Dr inż. |  ( 05357 ) </v>
      </c>
      <c r="W139" s="37"/>
      <c r="X139" s="36" t="s">
        <v>222</v>
      </c>
      <c r="Y139" s="37"/>
      <c r="Z139" s="36"/>
      <c r="AA139" s="12"/>
      <c r="AB139" s="10"/>
      <c r="AC139" s="10"/>
      <c r="AD139" s="10"/>
      <c r="AE139" s="10"/>
      <c r="AF139" s="10"/>
      <c r="AG139" s="10"/>
      <c r="AH139" s="10"/>
      <c r="AI139" s="10"/>
      <c r="AJ139" s="10"/>
      <c r="AK139" s="10"/>
      <c r="AL139" s="10"/>
    </row>
    <row r="140" spans="1:38" ht="142.5">
      <c r="A140" s="146">
        <v>135</v>
      </c>
      <c r="B140" s="22" t="str">
        <f>VLOOKUP(E140,studia!$F$1:$I$12,2,FALSE)</f>
        <v>Automatyka Przemysłowa</v>
      </c>
      <c r="C140" s="22" t="str">
        <f>VLOOKUP(E140,studia!$F$1:$I$12,3,FALSE)</f>
        <v>mgr</v>
      </c>
      <c r="D140" s="22" t="str">
        <f>VLOOKUP(E140,studia!$F$1:$I$12,4,FALSE)</f>
        <v>AMU</v>
      </c>
      <c r="E140" s="36" t="s">
        <v>653</v>
      </c>
      <c r="F140" s="36"/>
      <c r="G140" s="37"/>
      <c r="H140" s="37" t="s">
        <v>1085</v>
      </c>
      <c r="I140" s="37" t="s">
        <v>1086</v>
      </c>
      <c r="J140" s="37" t="s">
        <v>1087</v>
      </c>
      <c r="K140" s="37" t="s">
        <v>1046</v>
      </c>
      <c r="L140" s="21" t="str">
        <f>VLOOKUP(K140,Prowadzacy!$F$2:$J$109,2,FALSE)</f>
        <v>Marek</v>
      </c>
      <c r="M140" s="21" t="str">
        <f>VLOOKUP(K140,Prowadzacy!$F$2:$K$109,3,FALSE)</f>
        <v>Paweł</v>
      </c>
      <c r="N140" s="21" t="str">
        <f>VLOOKUP(K140,Prowadzacy!$F$2:$K$109,4,FALSE)</f>
        <v>Ciurys</v>
      </c>
      <c r="O140" s="22" t="str">
        <f>VLOOKUP(K140,Prowadzacy!$F$2:$M$109,8,FALSE)</f>
        <v xml:space="preserve">Marek | Ciurys | Dr hab. inż. |  ( 05369 ) </v>
      </c>
      <c r="P140" s="22" t="str">
        <f>VLOOKUP(K140,Prowadzacy!$F$2:$K$109,5,FALSE)</f>
        <v>K37W05D02</v>
      </c>
      <c r="Q140" s="22" t="str">
        <f>VLOOKUP(K140,Prowadzacy!$F$2:$K$109,6,FALSE)</f>
        <v>ZMPE</v>
      </c>
      <c r="R140" s="36" t="s">
        <v>1030</v>
      </c>
      <c r="S140" s="22" t="str">
        <f>VLOOKUP(R140,Prowadzacy!$F$2:$K$109,2,FALSE)</f>
        <v>Maciej</v>
      </c>
      <c r="T140" s="22">
        <f>VLOOKUP(R140,Prowadzacy!$F$2:$K$109,3,FALSE)</f>
        <v>0</v>
      </c>
      <c r="U140" s="22" t="str">
        <f>VLOOKUP(R140,Prowadzacy!$F$2:$K$109,4,FALSE)</f>
        <v>Antal</v>
      </c>
      <c r="V140" s="22" t="str">
        <f>VLOOKUP(R140,Prowadzacy!$F$2:$M$109,8,FALSE)</f>
        <v xml:space="preserve">Maciej | Antal | Dr inż. |  ( 05357 ) </v>
      </c>
      <c r="W140" s="37"/>
      <c r="X140" s="36" t="s">
        <v>222</v>
      </c>
      <c r="Y140" s="37"/>
      <c r="Z140" s="36"/>
      <c r="AA140" s="12"/>
      <c r="AB140" s="10"/>
      <c r="AC140" s="10"/>
      <c r="AD140" s="10"/>
      <c r="AE140" s="10"/>
      <c r="AF140" s="10"/>
      <c r="AG140" s="10"/>
      <c r="AH140" s="10"/>
      <c r="AI140" s="10"/>
      <c r="AJ140" s="10"/>
      <c r="AK140" s="10"/>
      <c r="AL140" s="10"/>
    </row>
    <row r="141" spans="1:38" ht="129.75">
      <c r="A141" s="151">
        <v>136</v>
      </c>
      <c r="B141" s="22" t="str">
        <f>VLOOKUP(E141,studia!$F$1:$I$12,2,FALSE)</f>
        <v>Automatyka Przemysłowa</v>
      </c>
      <c r="C141" s="22" t="str">
        <f>VLOOKUP(E141,studia!$F$1:$I$12,3,FALSE)</f>
        <v>mgr</v>
      </c>
      <c r="D141" s="22" t="str">
        <f>VLOOKUP(E141,studia!$F$1:$I$12,4,FALSE)</f>
        <v>AMU</v>
      </c>
      <c r="E141" s="36" t="s">
        <v>653</v>
      </c>
      <c r="F141" s="163" t="s">
        <v>2172</v>
      </c>
      <c r="G141" s="37" t="s">
        <v>230</v>
      </c>
      <c r="H141" s="37" t="s">
        <v>1106</v>
      </c>
      <c r="I141" s="37" t="s">
        <v>1107</v>
      </c>
      <c r="J141" s="37" t="s">
        <v>1108</v>
      </c>
      <c r="K141" s="37" t="s">
        <v>1091</v>
      </c>
      <c r="L141" s="21" t="str">
        <f>VLOOKUP(K141,Prowadzacy!$F$2:$J$109,2,FALSE)</f>
        <v>Piotr</v>
      </c>
      <c r="M141" s="21" t="str">
        <f>VLOOKUP(K141,Prowadzacy!$F$2:$K$109,3,FALSE)</f>
        <v>Stanisław</v>
      </c>
      <c r="N141" s="21" t="str">
        <f>VLOOKUP(K141,Prowadzacy!$F$2:$K$109,4,FALSE)</f>
        <v>Derugo</v>
      </c>
      <c r="O141" s="22" t="str">
        <f>VLOOKUP(K141,Prowadzacy!$F$2:$M$109,8,FALSE)</f>
        <v xml:space="preserve">Piotr | Derugo | Dr inż. |  ( 05390 ) </v>
      </c>
      <c r="P141" s="22" t="str">
        <f>VLOOKUP(K141,Prowadzacy!$F$2:$K$109,5,FALSE)</f>
        <v>K37W05D02</v>
      </c>
      <c r="Q141" s="22" t="str">
        <f>VLOOKUP(K141,Prowadzacy!$F$2:$K$109,6,FALSE)</f>
        <v>ZNEMAP</v>
      </c>
      <c r="R141" s="36" t="s">
        <v>1420</v>
      </c>
      <c r="S141" s="22" t="str">
        <f>VLOOKUP(R141,Prowadzacy!$F$2:$K$109,2,FALSE)</f>
        <v>Karol</v>
      </c>
      <c r="T141" s="22">
        <f>VLOOKUP(R141,Prowadzacy!$F$2:$K$109,3,FALSE)</f>
        <v>0</v>
      </c>
      <c r="U141" s="22" t="str">
        <f>VLOOKUP(R141,Prowadzacy!$F$2:$K$109,4,FALSE)</f>
        <v>Wróbel</v>
      </c>
      <c r="V141" s="22" t="str">
        <f>VLOOKUP(R141,Prowadzacy!$F$2:$M$109,8,FALSE)</f>
        <v xml:space="preserve">Karol | Wróbel | Dr inż. |  ( 053112 ) </v>
      </c>
      <c r="W141" s="37"/>
      <c r="X141" s="36" t="s">
        <v>222</v>
      </c>
      <c r="Y141" s="37"/>
      <c r="Z141" s="36"/>
      <c r="AA141" s="12"/>
      <c r="AB141" s="10"/>
      <c r="AC141" s="10"/>
      <c r="AD141" s="10"/>
      <c r="AE141" s="10"/>
      <c r="AF141" s="10"/>
      <c r="AG141" s="10"/>
      <c r="AH141" s="10"/>
      <c r="AI141" s="10"/>
      <c r="AJ141" s="10"/>
      <c r="AK141" s="10"/>
      <c r="AL141" s="10"/>
    </row>
    <row r="142" spans="1:38" ht="205.9" customHeight="1">
      <c r="A142" s="146">
        <v>137</v>
      </c>
      <c r="B142" s="22" t="str">
        <f>VLOOKUP(E142,studia!$F$1:$I$12,2,FALSE)</f>
        <v>Automatyka Przemysłowa</v>
      </c>
      <c r="C142" s="22" t="str">
        <f>VLOOKUP(E142,studia!$F$1:$I$12,3,FALSE)</f>
        <v>mgr</v>
      </c>
      <c r="D142" s="22" t="str">
        <f>VLOOKUP(E142,studia!$F$1:$I$12,4,FALSE)</f>
        <v>AMU</v>
      </c>
      <c r="E142" s="36" t="s">
        <v>653</v>
      </c>
      <c r="F142" s="163" t="s">
        <v>2172</v>
      </c>
      <c r="G142" s="37" t="s">
        <v>230</v>
      </c>
      <c r="H142" s="37" t="s">
        <v>1936</v>
      </c>
      <c r="I142" s="37" t="s">
        <v>1937</v>
      </c>
      <c r="J142" s="37" t="s">
        <v>1935</v>
      </c>
      <c r="K142" s="37" t="s">
        <v>1091</v>
      </c>
      <c r="L142" s="21" t="str">
        <f>VLOOKUP(K142,Prowadzacy!$F$2:$J$109,2,FALSE)</f>
        <v>Piotr</v>
      </c>
      <c r="M142" s="21" t="str">
        <f>VLOOKUP(K142,Prowadzacy!$F$2:$K$109,3,FALSE)</f>
        <v>Stanisław</v>
      </c>
      <c r="N142" s="21" t="str">
        <f>VLOOKUP(K142,Prowadzacy!$F$2:$K$109,4,FALSE)</f>
        <v>Derugo</v>
      </c>
      <c r="O142" s="22" t="str">
        <f>VLOOKUP(K142,Prowadzacy!$F$2:$M$109,8,FALSE)</f>
        <v xml:space="preserve">Piotr | Derugo | Dr inż. |  ( 05390 ) </v>
      </c>
      <c r="P142" s="22" t="str">
        <f>VLOOKUP(K142,Prowadzacy!$F$2:$K$109,5,FALSE)</f>
        <v>K37W05D02</v>
      </c>
      <c r="Q142" s="22" t="str">
        <f>VLOOKUP(K142,Prowadzacy!$F$2:$K$109,6,FALSE)</f>
        <v>ZNEMAP</v>
      </c>
      <c r="R142" s="36" t="s">
        <v>1420</v>
      </c>
      <c r="S142" s="22" t="str">
        <f>VLOOKUP(R142,Prowadzacy!$F$2:$K$109,2,FALSE)</f>
        <v>Karol</v>
      </c>
      <c r="T142" s="22">
        <f>VLOOKUP(R142,Prowadzacy!$F$2:$K$109,3,FALSE)</f>
        <v>0</v>
      </c>
      <c r="U142" s="22" t="str">
        <f>VLOOKUP(R142,Prowadzacy!$F$2:$K$109,4,FALSE)</f>
        <v>Wróbel</v>
      </c>
      <c r="V142" s="22" t="str">
        <f>VLOOKUP(R142,Prowadzacy!$F$2:$M$109,8,FALSE)</f>
        <v xml:space="preserve">Karol | Wróbel | Dr inż. |  ( 053112 ) </v>
      </c>
      <c r="W142" s="37"/>
      <c r="X142" s="36" t="s">
        <v>222</v>
      </c>
      <c r="Y142" s="37"/>
      <c r="Z142" s="36"/>
      <c r="AA142" s="12"/>
      <c r="AB142" s="10"/>
      <c r="AC142" s="10"/>
      <c r="AD142" s="10"/>
      <c r="AE142" s="10"/>
      <c r="AF142" s="10"/>
      <c r="AG142" s="10"/>
      <c r="AH142" s="10"/>
      <c r="AI142" s="10"/>
      <c r="AJ142" s="10"/>
      <c r="AK142" s="10"/>
      <c r="AL142" s="10"/>
    </row>
    <row r="143" spans="1:38" ht="91.5">
      <c r="A143" s="151">
        <v>138</v>
      </c>
      <c r="B143" s="22" t="str">
        <f>VLOOKUP(E143,studia!$F$1:$I$12,2,FALSE)</f>
        <v>Automatyka Przemysłowa</v>
      </c>
      <c r="C143" s="22" t="str">
        <f>VLOOKUP(E143,studia!$F$1:$I$12,3,FALSE)</f>
        <v>mgr</v>
      </c>
      <c r="D143" s="22" t="str">
        <f>VLOOKUP(E143,studia!$F$1:$I$12,4,FALSE)</f>
        <v>AMU</v>
      </c>
      <c r="E143" s="36" t="s">
        <v>653</v>
      </c>
      <c r="F143" s="36"/>
      <c r="G143" s="37"/>
      <c r="H143" s="37" t="s">
        <v>1121</v>
      </c>
      <c r="I143" s="37" t="s">
        <v>1122</v>
      </c>
      <c r="J143" s="37" t="s">
        <v>1123</v>
      </c>
      <c r="K143" s="37" t="s">
        <v>1112</v>
      </c>
      <c r="L143" s="21" t="str">
        <f>VLOOKUP(K143,Prowadzacy!$F$2:$J$109,2,FALSE)</f>
        <v>Daniel</v>
      </c>
      <c r="M143" s="21">
        <f>VLOOKUP(K143,Prowadzacy!$F$2:$K$109,3,FALSE)</f>
        <v>0</v>
      </c>
      <c r="N143" s="21" t="str">
        <f>VLOOKUP(K143,Prowadzacy!$F$2:$K$109,4,FALSE)</f>
        <v>Dusza</v>
      </c>
      <c r="O143" s="22" t="str">
        <f>VLOOKUP(K143,Prowadzacy!$F$2:$M$109,8,FALSE)</f>
        <v xml:space="preserve">Daniel | Dusza | Dr inż. |  ( 05358 ) </v>
      </c>
      <c r="P143" s="22" t="str">
        <f>VLOOKUP(K143,Prowadzacy!$F$2:$K$109,5,FALSE)</f>
        <v>K37W05D02</v>
      </c>
      <c r="Q143" s="22" t="str">
        <f>VLOOKUP(K143,Prowadzacy!$F$2:$K$109,6,FALSE)</f>
        <v>ZMPE</v>
      </c>
      <c r="R143" s="36" t="s">
        <v>1261</v>
      </c>
      <c r="S143" s="22" t="str">
        <f>VLOOKUP(R143,Prowadzacy!$F$2:$K$109,2,FALSE)</f>
        <v>Grzegorz</v>
      </c>
      <c r="T143" s="22" t="str">
        <f>VLOOKUP(R143,Prowadzacy!$F$2:$K$109,3,FALSE)</f>
        <v>Michał</v>
      </c>
      <c r="U143" s="22" t="str">
        <f>VLOOKUP(R143,Prowadzacy!$F$2:$K$109,4,FALSE)</f>
        <v>Kosobudzki</v>
      </c>
      <c r="V143" s="22" t="str">
        <f>VLOOKUP(R143,Prowadzacy!$F$2:$M$109,8,FALSE)</f>
        <v xml:space="preserve">Grzegorz | Kosobudzki | Dr inż. |  ( 05320 ) </v>
      </c>
      <c r="W143" s="37"/>
      <c r="X143" s="36" t="s">
        <v>222</v>
      </c>
      <c r="Y143" s="37"/>
      <c r="Z143" s="36"/>
      <c r="AA143" s="12"/>
      <c r="AB143" s="10"/>
      <c r="AC143" s="10"/>
      <c r="AD143" s="10"/>
      <c r="AE143" s="10"/>
      <c r="AF143" s="10"/>
      <c r="AG143" s="10"/>
      <c r="AH143" s="10"/>
      <c r="AI143" s="10"/>
      <c r="AJ143" s="10"/>
      <c r="AK143" s="10"/>
      <c r="AL143" s="10"/>
    </row>
    <row r="144" spans="1:38" ht="257.25">
      <c r="A144" s="146">
        <v>139</v>
      </c>
      <c r="B144" s="22" t="str">
        <f>VLOOKUP(E144,studia!$F$1:$I$12,2,FALSE)</f>
        <v>Automatyka Przemysłowa</v>
      </c>
      <c r="C144" s="22" t="str">
        <f>VLOOKUP(E144,studia!$F$1:$I$12,3,FALSE)</f>
        <v>mgr</v>
      </c>
      <c r="D144" s="22" t="str">
        <f>VLOOKUP(E144,studia!$F$1:$I$12,4,FALSE)</f>
        <v>AMU</v>
      </c>
      <c r="E144" s="36" t="s">
        <v>653</v>
      </c>
      <c r="F144" s="36"/>
      <c r="G144" s="37"/>
      <c r="H144" s="37" t="s">
        <v>1938</v>
      </c>
      <c r="I144" s="37" t="s">
        <v>1939</v>
      </c>
      <c r="J144" s="37" t="s">
        <v>1940</v>
      </c>
      <c r="K144" s="37" t="s">
        <v>1127</v>
      </c>
      <c r="L144" s="21" t="str">
        <f>VLOOKUP(K144,Prowadzacy!$F$2:$J$109,2,FALSE)</f>
        <v>Mateusz</v>
      </c>
      <c r="M144" s="21">
        <f>VLOOKUP(K144,Prowadzacy!$F$2:$K$109,3,FALSE)</f>
        <v>0</v>
      </c>
      <c r="N144" s="21" t="str">
        <f>VLOOKUP(K144,Prowadzacy!$F$2:$K$109,4,FALSE)</f>
        <v>Dybkowski</v>
      </c>
      <c r="O144" s="22" t="str">
        <f>VLOOKUP(K144,Prowadzacy!$F$2:$M$109,8,FALSE)</f>
        <v xml:space="preserve">Mateusz | Dybkowski | Dr hab. inż. |  ( 05366 ) </v>
      </c>
      <c r="P144" s="22" t="str">
        <f>VLOOKUP(K144,Prowadzacy!$F$2:$K$109,5,FALSE)</f>
        <v>K37W05D02</v>
      </c>
      <c r="Q144" s="22" t="str">
        <f>VLOOKUP(K144,Prowadzacy!$F$2:$K$109,6,FALSE)</f>
        <v>ZNEMAP</v>
      </c>
      <c r="R144" s="36" t="s">
        <v>1464</v>
      </c>
      <c r="S144" s="22" t="str">
        <f>VLOOKUP(R144,Prowadzacy!$F$2:$K$109,2,FALSE)</f>
        <v>Krzysztof</v>
      </c>
      <c r="T144" s="22" t="str">
        <f>VLOOKUP(R144,Prowadzacy!$F$2:$K$109,3,FALSE)</f>
        <v>Paweł</v>
      </c>
      <c r="U144" s="22" t="str">
        <f>VLOOKUP(R144,Prowadzacy!$F$2:$K$109,4,FALSE)</f>
        <v>Dyrcz</v>
      </c>
      <c r="V144" s="22" t="str">
        <f>VLOOKUP(R144,Prowadzacy!$F$2:$M$109,8,FALSE)</f>
        <v xml:space="preserve">Krzysztof | Dyrcz | Dr inż. |  ( 05307 ) </v>
      </c>
      <c r="W144" s="37"/>
      <c r="X144" s="36" t="s">
        <v>222</v>
      </c>
      <c r="Y144" s="37"/>
      <c r="Z144" s="36"/>
      <c r="AA144" s="12"/>
      <c r="AB144" s="10"/>
      <c r="AC144" s="10"/>
      <c r="AD144" s="10"/>
      <c r="AE144" s="10"/>
      <c r="AF144" s="10"/>
      <c r="AG144" s="10"/>
      <c r="AH144" s="10"/>
      <c r="AI144" s="10"/>
      <c r="AJ144" s="10"/>
      <c r="AK144" s="10"/>
      <c r="AL144" s="10"/>
    </row>
    <row r="145" spans="1:38" ht="193.5">
      <c r="A145" s="151">
        <v>140</v>
      </c>
      <c r="B145" s="22" t="str">
        <f>VLOOKUP(E145,studia!$F$1:$I$12,2,FALSE)</f>
        <v>Automatyka Przemysłowa</v>
      </c>
      <c r="C145" s="22" t="str">
        <f>VLOOKUP(E145,studia!$F$1:$I$12,3,FALSE)</f>
        <v>mgr</v>
      </c>
      <c r="D145" s="22" t="str">
        <f>VLOOKUP(E145,studia!$F$1:$I$12,4,FALSE)</f>
        <v>AMU</v>
      </c>
      <c r="E145" s="36" t="s">
        <v>653</v>
      </c>
      <c r="F145" s="36"/>
      <c r="G145" s="37"/>
      <c r="H145" s="37" t="s">
        <v>1128</v>
      </c>
      <c r="I145" s="37" t="s">
        <v>1129</v>
      </c>
      <c r="J145" s="37" t="s">
        <v>1130</v>
      </c>
      <c r="K145" s="37" t="s">
        <v>1127</v>
      </c>
      <c r="L145" s="21" t="str">
        <f>VLOOKUP(K145,Prowadzacy!$F$2:$J$109,2,FALSE)</f>
        <v>Mateusz</v>
      </c>
      <c r="M145" s="21">
        <f>VLOOKUP(K145,Prowadzacy!$F$2:$K$109,3,FALSE)</f>
        <v>0</v>
      </c>
      <c r="N145" s="21" t="str">
        <f>VLOOKUP(K145,Prowadzacy!$F$2:$K$109,4,FALSE)</f>
        <v>Dybkowski</v>
      </c>
      <c r="O145" s="22" t="str">
        <f>VLOOKUP(K145,Prowadzacy!$F$2:$M$109,8,FALSE)</f>
        <v xml:space="preserve">Mateusz | Dybkowski | Dr hab. inż. |  ( 05366 ) </v>
      </c>
      <c r="P145" s="22" t="str">
        <f>VLOOKUP(K145,Prowadzacy!$F$2:$K$109,5,FALSE)</f>
        <v>K37W05D02</v>
      </c>
      <c r="Q145" s="22" t="str">
        <f>VLOOKUP(K145,Prowadzacy!$F$2:$K$109,6,FALSE)</f>
        <v>ZNEMAP</v>
      </c>
      <c r="R145" s="36" t="s">
        <v>1464</v>
      </c>
      <c r="S145" s="22" t="str">
        <f>VLOOKUP(R145,Prowadzacy!$F$2:$K$109,2,FALSE)</f>
        <v>Krzysztof</v>
      </c>
      <c r="T145" s="22" t="str">
        <f>VLOOKUP(R145,Prowadzacy!$F$2:$K$109,3,FALSE)</f>
        <v>Paweł</v>
      </c>
      <c r="U145" s="22" t="str">
        <f>VLOOKUP(R145,Prowadzacy!$F$2:$K$109,4,FALSE)</f>
        <v>Dyrcz</v>
      </c>
      <c r="V145" s="22" t="str">
        <f>VLOOKUP(R145,Prowadzacy!$F$2:$M$109,8,FALSE)</f>
        <v xml:space="preserve">Krzysztof | Dyrcz | Dr inż. |  ( 05307 ) </v>
      </c>
      <c r="W145" s="37"/>
      <c r="X145" s="36" t="s">
        <v>222</v>
      </c>
      <c r="Y145" s="37"/>
      <c r="Z145" s="36"/>
      <c r="AA145" s="12"/>
      <c r="AB145" s="10"/>
      <c r="AC145" s="10"/>
      <c r="AD145" s="10"/>
      <c r="AE145" s="10"/>
      <c r="AF145" s="10"/>
      <c r="AG145" s="10"/>
      <c r="AH145" s="10"/>
      <c r="AI145" s="10"/>
      <c r="AJ145" s="10"/>
      <c r="AK145" s="10"/>
      <c r="AL145" s="10"/>
    </row>
    <row r="146" spans="1:38" ht="180.75">
      <c r="A146" s="146">
        <v>141</v>
      </c>
      <c r="B146" s="22" t="str">
        <f>VLOOKUP(E146,studia!$F$1:$I$12,2,FALSE)</f>
        <v>Automatyka Przemysłowa</v>
      </c>
      <c r="C146" s="22" t="str">
        <f>VLOOKUP(E146,studia!$F$1:$I$12,3,FALSE)</f>
        <v>mgr</v>
      </c>
      <c r="D146" s="22" t="str">
        <f>VLOOKUP(E146,studia!$F$1:$I$12,4,FALSE)</f>
        <v>AMU</v>
      </c>
      <c r="E146" s="36" t="s">
        <v>653</v>
      </c>
      <c r="F146" s="36"/>
      <c r="G146" s="37"/>
      <c r="H146" s="37" t="s">
        <v>1131</v>
      </c>
      <c r="I146" s="37" t="s">
        <v>1132</v>
      </c>
      <c r="J146" s="37" t="s">
        <v>1133</v>
      </c>
      <c r="K146" s="37" t="s">
        <v>1127</v>
      </c>
      <c r="L146" s="21" t="str">
        <f>VLOOKUP(K146,Prowadzacy!$F$2:$J$109,2,FALSE)</f>
        <v>Mateusz</v>
      </c>
      <c r="M146" s="21">
        <f>VLOOKUP(K146,Prowadzacy!$F$2:$K$109,3,FALSE)</f>
        <v>0</v>
      </c>
      <c r="N146" s="21" t="str">
        <f>VLOOKUP(K146,Prowadzacy!$F$2:$K$109,4,FALSE)</f>
        <v>Dybkowski</v>
      </c>
      <c r="O146" s="22" t="str">
        <f>VLOOKUP(K146,Prowadzacy!$F$2:$M$109,8,FALSE)</f>
        <v xml:space="preserve">Mateusz | Dybkowski | Dr hab. inż. |  ( 05366 ) </v>
      </c>
      <c r="P146" s="22" t="str">
        <f>VLOOKUP(K146,Prowadzacy!$F$2:$K$109,5,FALSE)</f>
        <v>K37W05D02</v>
      </c>
      <c r="Q146" s="22" t="str">
        <f>VLOOKUP(K146,Prowadzacy!$F$2:$K$109,6,FALSE)</f>
        <v>ZNEMAP</v>
      </c>
      <c r="R146" s="36" t="s">
        <v>1464</v>
      </c>
      <c r="S146" s="22" t="str">
        <f>VLOOKUP(R146,Prowadzacy!$F$2:$K$109,2,FALSE)</f>
        <v>Krzysztof</v>
      </c>
      <c r="T146" s="22" t="str">
        <f>VLOOKUP(R146,Prowadzacy!$F$2:$K$109,3,FALSE)</f>
        <v>Paweł</v>
      </c>
      <c r="U146" s="22" t="str">
        <f>VLOOKUP(R146,Prowadzacy!$F$2:$K$109,4,FALSE)</f>
        <v>Dyrcz</v>
      </c>
      <c r="V146" s="22" t="str">
        <f>VLOOKUP(R146,Prowadzacy!$F$2:$M$109,8,FALSE)</f>
        <v xml:space="preserve">Krzysztof | Dyrcz | Dr inż. |  ( 05307 ) </v>
      </c>
      <c r="W146" s="37"/>
      <c r="X146" s="36" t="s">
        <v>222</v>
      </c>
      <c r="Y146" s="37"/>
      <c r="Z146" s="36"/>
      <c r="AA146" s="12"/>
      <c r="AB146" s="10"/>
      <c r="AC146" s="10"/>
      <c r="AD146" s="10"/>
      <c r="AE146" s="10"/>
      <c r="AF146" s="10"/>
      <c r="AG146" s="10"/>
      <c r="AH146" s="10"/>
      <c r="AI146" s="10"/>
      <c r="AJ146" s="10"/>
      <c r="AK146" s="10"/>
      <c r="AL146" s="10"/>
    </row>
    <row r="147" spans="1:38" ht="257.25">
      <c r="A147" s="151">
        <v>142</v>
      </c>
      <c r="B147" s="22" t="str">
        <f>VLOOKUP(E147,studia!$F$1:$I$12,2,FALSE)</f>
        <v>Automatyka Przemysłowa</v>
      </c>
      <c r="C147" s="22" t="str">
        <f>VLOOKUP(E147,studia!$F$1:$I$12,3,FALSE)</f>
        <v>mgr</v>
      </c>
      <c r="D147" s="22" t="str">
        <f>VLOOKUP(E147,studia!$F$1:$I$12,4,FALSE)</f>
        <v>AMU</v>
      </c>
      <c r="E147" s="36" t="s">
        <v>653</v>
      </c>
      <c r="F147" s="36"/>
      <c r="G147" s="37"/>
      <c r="H147" s="37" t="s">
        <v>1134</v>
      </c>
      <c r="I147" s="37" t="s">
        <v>1135</v>
      </c>
      <c r="J147" s="37" t="s">
        <v>1136</v>
      </c>
      <c r="K147" s="37" t="s">
        <v>1127</v>
      </c>
      <c r="L147" s="21" t="str">
        <f>VLOOKUP(K147,Prowadzacy!$F$2:$J$109,2,FALSE)</f>
        <v>Mateusz</v>
      </c>
      <c r="M147" s="21">
        <f>VLOOKUP(K147,Prowadzacy!$F$2:$K$109,3,FALSE)</f>
        <v>0</v>
      </c>
      <c r="N147" s="21" t="str">
        <f>VLOOKUP(K147,Prowadzacy!$F$2:$K$109,4,FALSE)</f>
        <v>Dybkowski</v>
      </c>
      <c r="O147" s="22" t="str">
        <f>VLOOKUP(K147,Prowadzacy!$F$2:$M$109,8,FALSE)</f>
        <v xml:space="preserve">Mateusz | Dybkowski | Dr hab. inż. |  ( 05366 ) </v>
      </c>
      <c r="P147" s="22" t="str">
        <f>VLOOKUP(K147,Prowadzacy!$F$2:$K$109,5,FALSE)</f>
        <v>K37W05D02</v>
      </c>
      <c r="Q147" s="22" t="str">
        <f>VLOOKUP(K147,Prowadzacy!$F$2:$K$109,6,FALSE)</f>
        <v>ZNEMAP</v>
      </c>
      <c r="R147" s="36" t="s">
        <v>1464</v>
      </c>
      <c r="S147" s="22" t="str">
        <f>VLOOKUP(R147,Prowadzacy!$F$2:$K$109,2,FALSE)</f>
        <v>Krzysztof</v>
      </c>
      <c r="T147" s="22" t="str">
        <f>VLOOKUP(R147,Prowadzacy!$F$2:$K$109,3,FALSE)</f>
        <v>Paweł</v>
      </c>
      <c r="U147" s="22" t="str">
        <f>VLOOKUP(R147,Prowadzacy!$F$2:$K$109,4,FALSE)</f>
        <v>Dyrcz</v>
      </c>
      <c r="V147" s="22" t="str">
        <f>VLOOKUP(R147,Prowadzacy!$F$2:$M$109,8,FALSE)</f>
        <v xml:space="preserve">Krzysztof | Dyrcz | Dr inż. |  ( 05307 ) </v>
      </c>
      <c r="W147" s="37"/>
      <c r="X147" s="36" t="s">
        <v>222</v>
      </c>
      <c r="Y147" s="37"/>
      <c r="Z147" s="36"/>
      <c r="AA147" s="12"/>
      <c r="AB147" s="10"/>
      <c r="AC147" s="10"/>
      <c r="AD147" s="10"/>
      <c r="AE147" s="10"/>
      <c r="AF147" s="10"/>
      <c r="AG147" s="10"/>
      <c r="AH147" s="10"/>
      <c r="AI147" s="10"/>
      <c r="AJ147" s="10"/>
      <c r="AK147" s="10"/>
      <c r="AL147" s="10"/>
    </row>
    <row r="148" spans="1:38" ht="256.89999999999998" customHeight="1">
      <c r="A148" s="146">
        <v>143</v>
      </c>
      <c r="B148" s="22" t="str">
        <f>VLOOKUP(E148,studia!$F$1:$I$12,2,FALSE)</f>
        <v>Automatyka Przemysłowa</v>
      </c>
      <c r="C148" s="22" t="str">
        <f>VLOOKUP(E148,studia!$F$1:$I$12,3,FALSE)</f>
        <v>mgr</v>
      </c>
      <c r="D148" s="22" t="str">
        <f>VLOOKUP(E148,studia!$F$1:$I$12,4,FALSE)</f>
        <v>AMU</v>
      </c>
      <c r="E148" s="36" t="s">
        <v>653</v>
      </c>
      <c r="F148" s="163" t="s">
        <v>2172</v>
      </c>
      <c r="G148" s="37" t="s">
        <v>230</v>
      </c>
      <c r="H148" s="37" t="s">
        <v>1941</v>
      </c>
      <c r="I148" s="37" t="s">
        <v>1942</v>
      </c>
      <c r="J148" s="37" t="s">
        <v>1943</v>
      </c>
      <c r="K148" s="37" t="s">
        <v>1127</v>
      </c>
      <c r="L148" s="21" t="str">
        <f>VLOOKUP(K148,Prowadzacy!$F$2:$J$109,2,FALSE)</f>
        <v>Mateusz</v>
      </c>
      <c r="M148" s="21">
        <f>VLOOKUP(K148,Prowadzacy!$F$2:$K$109,3,FALSE)</f>
        <v>0</v>
      </c>
      <c r="N148" s="21" t="str">
        <f>VLOOKUP(K148,Prowadzacy!$F$2:$K$109,4,FALSE)</f>
        <v>Dybkowski</v>
      </c>
      <c r="O148" s="22" t="str">
        <f>VLOOKUP(K148,Prowadzacy!$F$2:$M$109,8,FALSE)</f>
        <v xml:space="preserve">Mateusz | Dybkowski | Dr hab. inż. |  ( 05366 ) </v>
      </c>
      <c r="P148" s="22" t="str">
        <f>VLOOKUP(K148,Prowadzacy!$F$2:$K$109,5,FALSE)</f>
        <v>K37W05D02</v>
      </c>
      <c r="Q148" s="22" t="str">
        <f>VLOOKUP(K148,Prowadzacy!$F$2:$K$109,6,FALSE)</f>
        <v>ZNEMAP</v>
      </c>
      <c r="R148" s="36" t="s">
        <v>1464</v>
      </c>
      <c r="S148" s="22" t="str">
        <f>VLOOKUP(R148,Prowadzacy!$F$2:$K$109,2,FALSE)</f>
        <v>Krzysztof</v>
      </c>
      <c r="T148" s="22" t="str">
        <f>VLOOKUP(R148,Prowadzacy!$F$2:$K$109,3,FALSE)</f>
        <v>Paweł</v>
      </c>
      <c r="U148" s="22" t="str">
        <f>VLOOKUP(R148,Prowadzacy!$F$2:$K$109,4,FALSE)</f>
        <v>Dyrcz</v>
      </c>
      <c r="V148" s="22" t="str">
        <f>VLOOKUP(R148,Prowadzacy!$F$2:$M$109,8,FALSE)</f>
        <v xml:space="preserve">Krzysztof | Dyrcz | Dr inż. |  ( 05307 ) </v>
      </c>
      <c r="W148" s="37"/>
      <c r="X148" s="36" t="s">
        <v>222</v>
      </c>
      <c r="Y148" s="37"/>
      <c r="Z148" s="36"/>
      <c r="AA148" s="12"/>
      <c r="AB148" s="10"/>
      <c r="AC148" s="10"/>
      <c r="AD148" s="10"/>
      <c r="AE148" s="10"/>
      <c r="AF148" s="10"/>
      <c r="AG148" s="10"/>
      <c r="AH148" s="10"/>
      <c r="AI148" s="10"/>
      <c r="AJ148" s="10"/>
      <c r="AK148" s="10"/>
      <c r="AL148" s="10"/>
    </row>
    <row r="149" spans="1:38" ht="206.25">
      <c r="A149" s="151">
        <v>144</v>
      </c>
      <c r="B149" s="22" t="str">
        <f>VLOOKUP(E149,studia!$F$1:$I$12,2,FALSE)</f>
        <v>Automatyka Przemysłowa</v>
      </c>
      <c r="C149" s="22" t="str">
        <f>VLOOKUP(E149,studia!$F$1:$I$12,3,FALSE)</f>
        <v>mgr</v>
      </c>
      <c r="D149" s="22" t="str">
        <f>VLOOKUP(E149,studia!$F$1:$I$12,4,FALSE)</f>
        <v>AMU</v>
      </c>
      <c r="E149" s="36" t="s">
        <v>653</v>
      </c>
      <c r="F149" s="163" t="s">
        <v>2172</v>
      </c>
      <c r="G149" s="37" t="s">
        <v>230</v>
      </c>
      <c r="H149" s="37" t="s">
        <v>1137</v>
      </c>
      <c r="I149" s="37" t="s">
        <v>1138</v>
      </c>
      <c r="J149" s="37" t="s">
        <v>1139</v>
      </c>
      <c r="K149" s="37" t="s">
        <v>1127</v>
      </c>
      <c r="L149" s="21" t="str">
        <f>VLOOKUP(K149,Prowadzacy!$F$2:$J$109,2,FALSE)</f>
        <v>Mateusz</v>
      </c>
      <c r="M149" s="21">
        <f>VLOOKUP(K149,Prowadzacy!$F$2:$K$109,3,FALSE)</f>
        <v>0</v>
      </c>
      <c r="N149" s="21" t="str">
        <f>VLOOKUP(K149,Prowadzacy!$F$2:$K$109,4,FALSE)</f>
        <v>Dybkowski</v>
      </c>
      <c r="O149" s="22" t="str">
        <f>VLOOKUP(K149,Prowadzacy!$F$2:$M$109,8,FALSE)</f>
        <v xml:space="preserve">Mateusz | Dybkowski | Dr hab. inż. |  ( 05366 ) </v>
      </c>
      <c r="P149" s="22" t="str">
        <f>VLOOKUP(K149,Prowadzacy!$F$2:$K$109,5,FALSE)</f>
        <v>K37W05D02</v>
      </c>
      <c r="Q149" s="22" t="str">
        <f>VLOOKUP(K149,Prowadzacy!$F$2:$K$109,6,FALSE)</f>
        <v>ZNEMAP</v>
      </c>
      <c r="R149" s="36" t="s">
        <v>1464</v>
      </c>
      <c r="S149" s="22" t="str">
        <f>VLOOKUP(R149,Prowadzacy!$F$2:$K$109,2,FALSE)</f>
        <v>Krzysztof</v>
      </c>
      <c r="T149" s="22" t="str">
        <f>VLOOKUP(R149,Prowadzacy!$F$2:$K$109,3,FALSE)</f>
        <v>Paweł</v>
      </c>
      <c r="U149" s="22" t="str">
        <f>VLOOKUP(R149,Prowadzacy!$F$2:$K$109,4,FALSE)</f>
        <v>Dyrcz</v>
      </c>
      <c r="V149" s="22" t="str">
        <f>VLOOKUP(R149,Prowadzacy!$F$2:$M$109,8,FALSE)</f>
        <v xml:space="preserve">Krzysztof | Dyrcz | Dr inż. |  ( 05307 ) </v>
      </c>
      <c r="W149" s="37"/>
      <c r="X149" s="36" t="s">
        <v>222</v>
      </c>
      <c r="Y149" s="37"/>
      <c r="Z149" s="36"/>
      <c r="AA149" s="12"/>
      <c r="AB149" s="10"/>
      <c r="AC149" s="10"/>
      <c r="AD149" s="10"/>
      <c r="AE149" s="10"/>
      <c r="AF149" s="10"/>
      <c r="AG149" s="10"/>
      <c r="AH149" s="10"/>
      <c r="AI149" s="10"/>
      <c r="AJ149" s="10"/>
      <c r="AK149" s="10"/>
      <c r="AL149" s="10"/>
    </row>
    <row r="150" spans="1:38" ht="257.25">
      <c r="A150" s="146">
        <v>145</v>
      </c>
      <c r="B150" s="22" t="str">
        <f>VLOOKUP(E150,studia!$F$1:$I$12,2,FALSE)</f>
        <v>Automatyka Przemysłowa</v>
      </c>
      <c r="C150" s="22" t="str">
        <f>VLOOKUP(E150,studia!$F$1:$I$12,3,FALSE)</f>
        <v>mgr</v>
      </c>
      <c r="D150" s="22" t="str">
        <f>VLOOKUP(E150,studia!$F$1:$I$12,4,FALSE)</f>
        <v>AMU</v>
      </c>
      <c r="E150" s="36" t="s">
        <v>653</v>
      </c>
      <c r="F150" s="36"/>
      <c r="G150" s="37"/>
      <c r="H150" s="37" t="s">
        <v>1140</v>
      </c>
      <c r="I150" s="37" t="s">
        <v>1141</v>
      </c>
      <c r="J150" s="37" t="s">
        <v>1142</v>
      </c>
      <c r="K150" s="37" t="s">
        <v>1127</v>
      </c>
      <c r="L150" s="21" t="str">
        <f>VLOOKUP(K150,Prowadzacy!$F$2:$J$109,2,FALSE)</f>
        <v>Mateusz</v>
      </c>
      <c r="M150" s="21">
        <f>VLOOKUP(K150,Prowadzacy!$F$2:$K$109,3,FALSE)</f>
        <v>0</v>
      </c>
      <c r="N150" s="21" t="str">
        <f>VLOOKUP(K150,Prowadzacy!$F$2:$K$109,4,FALSE)</f>
        <v>Dybkowski</v>
      </c>
      <c r="O150" s="22" t="str">
        <f>VLOOKUP(K150,Prowadzacy!$F$2:$M$109,8,FALSE)</f>
        <v xml:space="preserve">Mateusz | Dybkowski | Dr hab. inż. |  ( 05366 ) </v>
      </c>
      <c r="P150" s="22" t="str">
        <f>VLOOKUP(K150,Prowadzacy!$F$2:$K$109,5,FALSE)</f>
        <v>K37W05D02</v>
      </c>
      <c r="Q150" s="22" t="str">
        <f>VLOOKUP(K150,Prowadzacy!$F$2:$K$109,6,FALSE)</f>
        <v>ZNEMAP</v>
      </c>
      <c r="R150" s="36" t="s">
        <v>1464</v>
      </c>
      <c r="S150" s="22" t="str">
        <f>VLOOKUP(R150,Prowadzacy!$F$2:$K$109,2,FALSE)</f>
        <v>Krzysztof</v>
      </c>
      <c r="T150" s="22" t="str">
        <f>VLOOKUP(R150,Prowadzacy!$F$2:$K$109,3,FALSE)</f>
        <v>Paweł</v>
      </c>
      <c r="U150" s="22" t="str">
        <f>VLOOKUP(R150,Prowadzacy!$F$2:$K$109,4,FALSE)</f>
        <v>Dyrcz</v>
      </c>
      <c r="V150" s="22" t="str">
        <f>VLOOKUP(R150,Prowadzacy!$F$2:$M$109,8,FALSE)</f>
        <v xml:space="preserve">Krzysztof | Dyrcz | Dr inż. |  ( 05307 ) </v>
      </c>
      <c r="W150" s="37"/>
      <c r="X150" s="36" t="s">
        <v>222</v>
      </c>
      <c r="Y150" s="37"/>
      <c r="Z150" s="36"/>
      <c r="AA150" s="12"/>
      <c r="AB150" s="10"/>
      <c r="AC150" s="10"/>
      <c r="AD150" s="10"/>
      <c r="AE150" s="10"/>
      <c r="AF150" s="10"/>
      <c r="AG150" s="10"/>
      <c r="AH150" s="10"/>
      <c r="AI150" s="10"/>
      <c r="AJ150" s="10"/>
      <c r="AK150" s="10"/>
      <c r="AL150" s="10"/>
    </row>
    <row r="151" spans="1:38" ht="257.25">
      <c r="A151" s="151">
        <v>146</v>
      </c>
      <c r="B151" s="22" t="str">
        <f>VLOOKUP(E151,studia!$F$1:$I$12,2,FALSE)</f>
        <v>Automatyka Przemysłowa</v>
      </c>
      <c r="C151" s="22" t="str">
        <f>VLOOKUP(E151,studia!$F$1:$I$12,3,FALSE)</f>
        <v>mgr</v>
      </c>
      <c r="D151" s="22" t="str">
        <f>VLOOKUP(E151,studia!$F$1:$I$12,4,FALSE)</f>
        <v>AMU</v>
      </c>
      <c r="E151" s="36" t="s">
        <v>653</v>
      </c>
      <c r="F151" s="163" t="s">
        <v>2172</v>
      </c>
      <c r="G151" s="37" t="s">
        <v>230</v>
      </c>
      <c r="H151" s="37" t="s">
        <v>1143</v>
      </c>
      <c r="I151" s="37" t="s">
        <v>1144</v>
      </c>
      <c r="J151" s="37" t="s">
        <v>1145</v>
      </c>
      <c r="K151" s="37" t="s">
        <v>1127</v>
      </c>
      <c r="L151" s="21" t="str">
        <f>VLOOKUP(K151,Prowadzacy!$F$2:$J$109,2,FALSE)</f>
        <v>Mateusz</v>
      </c>
      <c r="M151" s="21">
        <f>VLOOKUP(K151,Prowadzacy!$F$2:$K$109,3,FALSE)</f>
        <v>0</v>
      </c>
      <c r="N151" s="21" t="str">
        <f>VLOOKUP(K151,Prowadzacy!$F$2:$K$109,4,FALSE)</f>
        <v>Dybkowski</v>
      </c>
      <c r="O151" s="22" t="str">
        <f>VLOOKUP(K151,Prowadzacy!$F$2:$M$109,8,FALSE)</f>
        <v xml:space="preserve">Mateusz | Dybkowski | Dr hab. inż. |  ( 05366 ) </v>
      </c>
      <c r="P151" s="22" t="str">
        <f>VLOOKUP(K151,Prowadzacy!$F$2:$K$109,5,FALSE)</f>
        <v>K37W05D02</v>
      </c>
      <c r="Q151" s="22" t="str">
        <f>VLOOKUP(K151,Prowadzacy!$F$2:$K$109,6,FALSE)</f>
        <v>ZNEMAP</v>
      </c>
      <c r="R151" s="36" t="s">
        <v>1464</v>
      </c>
      <c r="S151" s="22" t="str">
        <f>VLOOKUP(R151,Prowadzacy!$F$2:$K$109,2,FALSE)</f>
        <v>Krzysztof</v>
      </c>
      <c r="T151" s="22" t="str">
        <f>VLOOKUP(R151,Prowadzacy!$F$2:$K$109,3,FALSE)</f>
        <v>Paweł</v>
      </c>
      <c r="U151" s="22" t="str">
        <f>VLOOKUP(R151,Prowadzacy!$F$2:$K$109,4,FALSE)</f>
        <v>Dyrcz</v>
      </c>
      <c r="V151" s="22" t="str">
        <f>VLOOKUP(R151,Prowadzacy!$F$2:$M$109,8,FALSE)</f>
        <v xml:space="preserve">Krzysztof | Dyrcz | Dr inż. |  ( 05307 ) </v>
      </c>
      <c r="W151" s="37"/>
      <c r="X151" s="36" t="s">
        <v>222</v>
      </c>
      <c r="Y151" s="37"/>
      <c r="Z151" s="36"/>
      <c r="AA151" s="12"/>
      <c r="AB151" s="10"/>
      <c r="AC151" s="10"/>
      <c r="AD151" s="10"/>
      <c r="AE151" s="10"/>
      <c r="AF151" s="10"/>
      <c r="AG151" s="10"/>
      <c r="AH151" s="10"/>
      <c r="AI151" s="10"/>
      <c r="AJ151" s="10"/>
      <c r="AK151" s="10"/>
      <c r="AL151" s="10"/>
    </row>
    <row r="152" spans="1:38" ht="180.75">
      <c r="A152" s="146">
        <v>147</v>
      </c>
      <c r="B152" s="22" t="str">
        <f>VLOOKUP(E152,studia!$F$1:$I$12,2,FALSE)</f>
        <v>Automatyka Przemysłowa</v>
      </c>
      <c r="C152" s="22" t="str">
        <f>VLOOKUP(E152,studia!$F$1:$I$12,3,FALSE)</f>
        <v>mgr</v>
      </c>
      <c r="D152" s="22" t="str">
        <f>VLOOKUP(E152,studia!$F$1:$I$12,4,FALSE)</f>
        <v>AMU</v>
      </c>
      <c r="E152" s="36" t="s">
        <v>653</v>
      </c>
      <c r="F152" s="163" t="s">
        <v>2172</v>
      </c>
      <c r="G152" s="37" t="s">
        <v>230</v>
      </c>
      <c r="H152" s="37" t="s">
        <v>1944</v>
      </c>
      <c r="I152" s="37" t="s">
        <v>1945</v>
      </c>
      <c r="J152" s="37" t="s">
        <v>2045</v>
      </c>
      <c r="K152" s="37" t="s">
        <v>1127</v>
      </c>
      <c r="L152" s="21" t="str">
        <f>VLOOKUP(K152,Prowadzacy!$F$2:$J$109,2,FALSE)</f>
        <v>Mateusz</v>
      </c>
      <c r="M152" s="21">
        <f>VLOOKUP(K152,Prowadzacy!$F$2:$K$109,3,FALSE)</f>
        <v>0</v>
      </c>
      <c r="N152" s="21" t="str">
        <f>VLOOKUP(K152,Prowadzacy!$F$2:$K$109,4,FALSE)</f>
        <v>Dybkowski</v>
      </c>
      <c r="O152" s="22" t="str">
        <f>VLOOKUP(K152,Prowadzacy!$F$2:$M$109,8,FALSE)</f>
        <v xml:space="preserve">Mateusz | Dybkowski | Dr hab. inż. |  ( 05366 ) </v>
      </c>
      <c r="P152" s="22" t="str">
        <f>VLOOKUP(K152,Prowadzacy!$F$2:$K$109,5,FALSE)</f>
        <v>K37W05D02</v>
      </c>
      <c r="Q152" s="22" t="str">
        <f>VLOOKUP(K152,Prowadzacy!$F$2:$K$109,6,FALSE)</f>
        <v>ZNEMAP</v>
      </c>
      <c r="R152" s="36" t="s">
        <v>1464</v>
      </c>
      <c r="S152" s="22" t="str">
        <f>VLOOKUP(R152,Prowadzacy!$F$2:$K$109,2,FALSE)</f>
        <v>Krzysztof</v>
      </c>
      <c r="T152" s="22" t="str">
        <f>VLOOKUP(R152,Prowadzacy!$F$2:$K$109,3,FALSE)</f>
        <v>Paweł</v>
      </c>
      <c r="U152" s="22" t="str">
        <f>VLOOKUP(R152,Prowadzacy!$F$2:$K$109,4,FALSE)</f>
        <v>Dyrcz</v>
      </c>
      <c r="V152" s="22" t="str">
        <f>VLOOKUP(R152,Prowadzacy!$F$2:$M$109,8,FALSE)</f>
        <v xml:space="preserve">Krzysztof | Dyrcz | Dr inż. |  ( 05307 ) </v>
      </c>
      <c r="W152" s="37"/>
      <c r="X152" s="36" t="s">
        <v>222</v>
      </c>
      <c r="Y152" s="37"/>
      <c r="Z152" s="36"/>
      <c r="AA152" s="12"/>
      <c r="AB152" s="10"/>
      <c r="AC152" s="10"/>
      <c r="AD152" s="10"/>
      <c r="AE152" s="10"/>
      <c r="AF152" s="10"/>
      <c r="AG152" s="10"/>
      <c r="AH152" s="10"/>
      <c r="AI152" s="10"/>
      <c r="AJ152" s="10"/>
      <c r="AK152" s="10"/>
      <c r="AL152" s="10"/>
    </row>
    <row r="153" spans="1:38" ht="155.25">
      <c r="A153" s="151">
        <v>148</v>
      </c>
      <c r="B153" s="22" t="str">
        <f>VLOOKUP(E153,studia!$F$1:$I$12,2,FALSE)</f>
        <v>Automatyka Przemysłowa</v>
      </c>
      <c r="C153" s="22" t="str">
        <f>VLOOKUP(E153,studia!$F$1:$I$12,3,FALSE)</f>
        <v>mgr</v>
      </c>
      <c r="D153" s="22" t="str">
        <f>VLOOKUP(E153,studia!$F$1:$I$12,4,FALSE)</f>
        <v>AMU</v>
      </c>
      <c r="E153" s="36" t="s">
        <v>653</v>
      </c>
      <c r="F153" s="163" t="s">
        <v>2172</v>
      </c>
      <c r="G153" s="37" t="s">
        <v>230</v>
      </c>
      <c r="H153" s="37" t="s">
        <v>1946</v>
      </c>
      <c r="I153" s="37" t="s">
        <v>1149</v>
      </c>
      <c r="J153" s="37" t="s">
        <v>2046</v>
      </c>
      <c r="K153" s="37" t="s">
        <v>1127</v>
      </c>
      <c r="L153" s="21" t="str">
        <f>VLOOKUP(K153,Prowadzacy!$F$2:$J$109,2,FALSE)</f>
        <v>Mateusz</v>
      </c>
      <c r="M153" s="21">
        <f>VLOOKUP(K153,Prowadzacy!$F$2:$K$109,3,FALSE)</f>
        <v>0</v>
      </c>
      <c r="N153" s="21" t="str">
        <f>VLOOKUP(K153,Prowadzacy!$F$2:$K$109,4,FALSE)</f>
        <v>Dybkowski</v>
      </c>
      <c r="O153" s="22" t="str">
        <f>VLOOKUP(K153,Prowadzacy!$F$2:$M$109,8,FALSE)</f>
        <v xml:space="preserve">Mateusz | Dybkowski | Dr hab. inż. |  ( 05366 ) </v>
      </c>
      <c r="P153" s="22" t="str">
        <f>VLOOKUP(K153,Prowadzacy!$F$2:$K$109,5,FALSE)</f>
        <v>K37W05D02</v>
      </c>
      <c r="Q153" s="22" t="str">
        <f>VLOOKUP(K153,Prowadzacy!$F$2:$K$109,6,FALSE)</f>
        <v>ZNEMAP</v>
      </c>
      <c r="R153" s="36" t="s">
        <v>1464</v>
      </c>
      <c r="S153" s="22" t="str">
        <f>VLOOKUP(R153,Prowadzacy!$F$2:$K$109,2,FALSE)</f>
        <v>Krzysztof</v>
      </c>
      <c r="T153" s="22" t="str">
        <f>VLOOKUP(R153,Prowadzacy!$F$2:$K$109,3,FALSE)</f>
        <v>Paweł</v>
      </c>
      <c r="U153" s="22" t="str">
        <f>VLOOKUP(R153,Prowadzacy!$F$2:$K$109,4,FALSE)</f>
        <v>Dyrcz</v>
      </c>
      <c r="V153" s="22" t="str">
        <f>VLOOKUP(R153,Prowadzacy!$F$2:$M$109,8,FALSE)</f>
        <v xml:space="preserve">Krzysztof | Dyrcz | Dr inż. |  ( 05307 ) </v>
      </c>
      <c r="W153" s="37"/>
      <c r="X153" s="36" t="s">
        <v>222</v>
      </c>
      <c r="Y153" s="37"/>
      <c r="Z153" s="36"/>
      <c r="AA153" s="12"/>
      <c r="AB153" s="10"/>
      <c r="AC153" s="10"/>
      <c r="AD153" s="10"/>
      <c r="AE153" s="10"/>
      <c r="AF153" s="10"/>
      <c r="AG153" s="10"/>
      <c r="AH153" s="10"/>
      <c r="AI153" s="10"/>
      <c r="AJ153" s="10"/>
      <c r="AK153" s="10"/>
      <c r="AL153" s="10"/>
    </row>
    <row r="154" spans="1:38" ht="142.5">
      <c r="A154" s="146">
        <v>149</v>
      </c>
      <c r="B154" s="22" t="str">
        <f>VLOOKUP(E154,studia!$F$1:$I$12,2,FALSE)</f>
        <v>Automatyka Przemysłowa</v>
      </c>
      <c r="C154" s="22" t="str">
        <f>VLOOKUP(E154,studia!$F$1:$I$12,3,FALSE)</f>
        <v>mgr</v>
      </c>
      <c r="D154" s="22" t="str">
        <f>VLOOKUP(E154,studia!$F$1:$I$12,4,FALSE)</f>
        <v>AMU</v>
      </c>
      <c r="E154" s="36" t="s">
        <v>653</v>
      </c>
      <c r="F154" s="163" t="s">
        <v>2172</v>
      </c>
      <c r="G154" s="37" t="s">
        <v>230</v>
      </c>
      <c r="H154" s="37" t="s">
        <v>1486</v>
      </c>
      <c r="I154" s="37" t="s">
        <v>1487</v>
      </c>
      <c r="J154" s="37" t="s">
        <v>1488</v>
      </c>
      <c r="K154" s="37" t="s">
        <v>1464</v>
      </c>
      <c r="L154" s="21" t="str">
        <f>VLOOKUP(K154,Prowadzacy!$F$2:$J$109,2,FALSE)</f>
        <v>Krzysztof</v>
      </c>
      <c r="M154" s="21" t="str">
        <f>VLOOKUP(K154,Prowadzacy!$F$2:$K$109,3,FALSE)</f>
        <v>Paweł</v>
      </c>
      <c r="N154" s="21" t="str">
        <f>VLOOKUP(K154,Prowadzacy!$F$2:$K$109,4,FALSE)</f>
        <v>Dyrcz</v>
      </c>
      <c r="O154" s="22" t="str">
        <f>VLOOKUP(K154,Prowadzacy!$F$2:$M$109,8,FALSE)</f>
        <v xml:space="preserve">Krzysztof | Dyrcz | Dr inż. |  ( 05307 ) </v>
      </c>
      <c r="P154" s="22" t="str">
        <f>VLOOKUP(K154,Prowadzacy!$F$2:$K$109,5,FALSE)</f>
        <v>K37W05D02</v>
      </c>
      <c r="Q154" s="22" t="str">
        <f>VLOOKUP(K154,Prowadzacy!$F$2:$K$109,6,FALSE)</f>
        <v>ZNEMAP</v>
      </c>
      <c r="R154" s="36" t="s">
        <v>1224</v>
      </c>
      <c r="S154" s="22" t="str">
        <f>VLOOKUP(R154,Prowadzacy!$F$2:$K$109,2,FALSE)</f>
        <v>Marcin</v>
      </c>
      <c r="T154" s="22">
        <f>VLOOKUP(R154,Prowadzacy!$F$2:$K$109,3,FALSE)</f>
        <v>0</v>
      </c>
      <c r="U154" s="22" t="str">
        <f>VLOOKUP(R154,Prowadzacy!$F$2:$K$109,4,FALSE)</f>
        <v>Kamiński</v>
      </c>
      <c r="V154" s="22" t="str">
        <f>VLOOKUP(R154,Prowadzacy!$F$2:$M$109,8,FALSE)</f>
        <v xml:space="preserve">Marcin | Kamiński | Dr hab. inż. |  ( 05373 ) </v>
      </c>
      <c r="W154" s="37"/>
      <c r="X154" s="36" t="s">
        <v>222</v>
      </c>
      <c r="Y154" s="37"/>
      <c r="Z154" s="36"/>
      <c r="AA154" s="12"/>
      <c r="AB154" s="10"/>
      <c r="AC154" s="10"/>
      <c r="AD154" s="10"/>
      <c r="AE154" s="10"/>
      <c r="AF154" s="10"/>
      <c r="AG154" s="10"/>
      <c r="AH154" s="10"/>
      <c r="AI154" s="10"/>
      <c r="AJ154" s="10"/>
      <c r="AK154" s="10"/>
      <c r="AL154" s="10"/>
    </row>
    <row r="155" spans="1:38" ht="142.5">
      <c r="A155" s="151">
        <v>150</v>
      </c>
      <c r="B155" s="22" t="str">
        <f>VLOOKUP(E155,studia!$F$1:$I$12,2,FALSE)</f>
        <v>Automatyka Przemysłowa</v>
      </c>
      <c r="C155" s="22" t="str">
        <f>VLOOKUP(E155,studia!$F$1:$I$12,3,FALSE)</f>
        <v>mgr</v>
      </c>
      <c r="D155" s="22" t="str">
        <f>VLOOKUP(E155,studia!$F$1:$I$12,4,FALSE)</f>
        <v>AMU</v>
      </c>
      <c r="E155" s="36" t="s">
        <v>653</v>
      </c>
      <c r="F155" s="36"/>
      <c r="G155" s="37"/>
      <c r="H155" s="37" t="s">
        <v>1489</v>
      </c>
      <c r="I155" s="37" t="s">
        <v>1490</v>
      </c>
      <c r="J155" s="37" t="s">
        <v>1491</v>
      </c>
      <c r="K155" s="37" t="s">
        <v>1464</v>
      </c>
      <c r="L155" s="21" t="str">
        <f>VLOOKUP(K155,Prowadzacy!$F$2:$J$109,2,FALSE)</f>
        <v>Krzysztof</v>
      </c>
      <c r="M155" s="21" t="str">
        <f>VLOOKUP(K155,Prowadzacy!$F$2:$K$109,3,FALSE)</f>
        <v>Paweł</v>
      </c>
      <c r="N155" s="21" t="str">
        <f>VLOOKUP(K155,Prowadzacy!$F$2:$K$109,4,FALSE)</f>
        <v>Dyrcz</v>
      </c>
      <c r="O155" s="22" t="str">
        <f>VLOOKUP(K155,Prowadzacy!$F$2:$M$109,8,FALSE)</f>
        <v xml:space="preserve">Krzysztof | Dyrcz | Dr inż. |  ( 05307 ) </v>
      </c>
      <c r="P155" s="22" t="str">
        <f>VLOOKUP(K155,Prowadzacy!$F$2:$K$109,5,FALSE)</f>
        <v>K37W05D02</v>
      </c>
      <c r="Q155" s="22" t="str">
        <f>VLOOKUP(K155,Prowadzacy!$F$2:$K$109,6,FALSE)</f>
        <v>ZNEMAP</v>
      </c>
      <c r="R155" s="36" t="s">
        <v>1501</v>
      </c>
      <c r="S155" s="22" t="str">
        <f>VLOOKUP(R155,Prowadzacy!$F$2:$K$109,2,FALSE)</f>
        <v>Krystian</v>
      </c>
      <c r="T155" s="22" t="str">
        <f>VLOOKUP(R155,Prowadzacy!$F$2:$K$109,3,FALSE)</f>
        <v>Leonard</v>
      </c>
      <c r="U155" s="22" t="str">
        <f>VLOOKUP(R155,Prowadzacy!$F$2:$K$109,4,FALSE)</f>
        <v>Chrzan</v>
      </c>
      <c r="V155" s="22" t="str">
        <f>VLOOKUP(R155,Prowadzacy!$F$2:$M$109,8,FALSE)</f>
        <v xml:space="preserve">Krystian | Chrzan | Dr hab. inż. |  ( 05101 ) </v>
      </c>
      <c r="W155" s="37"/>
      <c r="X155" s="36" t="s">
        <v>222</v>
      </c>
      <c r="Y155" s="37"/>
      <c r="Z155" s="36"/>
      <c r="AA155" s="12"/>
      <c r="AB155" s="10"/>
      <c r="AC155" s="10"/>
      <c r="AD155" s="10"/>
      <c r="AE155" s="10"/>
      <c r="AF155" s="10"/>
      <c r="AG155" s="10"/>
      <c r="AH155" s="10"/>
      <c r="AI155" s="10"/>
      <c r="AJ155" s="10"/>
      <c r="AK155" s="10"/>
      <c r="AL155" s="10"/>
    </row>
    <row r="156" spans="1:38" ht="129.75">
      <c r="A156" s="146">
        <v>151</v>
      </c>
      <c r="B156" s="22" t="str">
        <f>VLOOKUP(E156,studia!$F$1:$I$12,2,FALSE)</f>
        <v>Automatyka Przemysłowa</v>
      </c>
      <c r="C156" s="22" t="str">
        <f>VLOOKUP(E156,studia!$F$1:$I$12,3,FALSE)</f>
        <v>mgr</v>
      </c>
      <c r="D156" s="22" t="str">
        <f>VLOOKUP(E156,studia!$F$1:$I$12,4,FALSE)</f>
        <v>AMU</v>
      </c>
      <c r="E156" s="36" t="s">
        <v>653</v>
      </c>
      <c r="F156" s="163" t="s">
        <v>2172</v>
      </c>
      <c r="G156" s="37" t="s">
        <v>230</v>
      </c>
      <c r="H156" s="37" t="s">
        <v>1492</v>
      </c>
      <c r="I156" s="37" t="s">
        <v>1493</v>
      </c>
      <c r="J156" s="37" t="s">
        <v>1494</v>
      </c>
      <c r="K156" s="37" t="s">
        <v>1464</v>
      </c>
      <c r="L156" s="21" t="str">
        <f>VLOOKUP(K156,Prowadzacy!$F$2:$J$109,2,FALSE)</f>
        <v>Krzysztof</v>
      </c>
      <c r="M156" s="21" t="str">
        <f>VLOOKUP(K156,Prowadzacy!$F$2:$K$109,3,FALSE)</f>
        <v>Paweł</v>
      </c>
      <c r="N156" s="21" t="str">
        <f>VLOOKUP(K156,Prowadzacy!$F$2:$K$109,4,FALSE)</f>
        <v>Dyrcz</v>
      </c>
      <c r="O156" s="22" t="str">
        <f>VLOOKUP(K156,Prowadzacy!$F$2:$M$109,8,FALSE)</f>
        <v xml:space="preserve">Krzysztof | Dyrcz | Dr inż. |  ( 05307 ) </v>
      </c>
      <c r="P156" s="22" t="str">
        <f>VLOOKUP(K156,Prowadzacy!$F$2:$K$109,5,FALSE)</f>
        <v>K37W05D02</v>
      </c>
      <c r="Q156" s="22" t="str">
        <f>VLOOKUP(K156,Prowadzacy!$F$2:$K$109,6,FALSE)</f>
        <v>ZNEMAP</v>
      </c>
      <c r="R156" s="36" t="s">
        <v>1224</v>
      </c>
      <c r="S156" s="22" t="str">
        <f>VLOOKUP(R156,Prowadzacy!$F$2:$K$109,2,FALSE)</f>
        <v>Marcin</v>
      </c>
      <c r="T156" s="22">
        <f>VLOOKUP(R156,Prowadzacy!$F$2:$K$109,3,FALSE)</f>
        <v>0</v>
      </c>
      <c r="U156" s="22" t="str">
        <f>VLOOKUP(R156,Prowadzacy!$F$2:$K$109,4,FALSE)</f>
        <v>Kamiński</v>
      </c>
      <c r="V156" s="22" t="str">
        <f>VLOOKUP(R156,Prowadzacy!$F$2:$M$109,8,FALSE)</f>
        <v xml:space="preserve">Marcin | Kamiński | Dr hab. inż. |  ( 05373 ) </v>
      </c>
      <c r="W156" s="37"/>
      <c r="X156" s="36" t="s">
        <v>222</v>
      </c>
      <c r="Y156" s="37"/>
      <c r="Z156" s="36"/>
      <c r="AA156" s="12"/>
      <c r="AB156" s="10"/>
      <c r="AC156" s="10"/>
      <c r="AD156" s="10"/>
      <c r="AE156" s="10"/>
      <c r="AF156" s="10"/>
      <c r="AG156" s="10"/>
      <c r="AH156" s="10"/>
      <c r="AI156" s="10"/>
      <c r="AJ156" s="10"/>
      <c r="AK156" s="10"/>
      <c r="AL156" s="10"/>
    </row>
    <row r="157" spans="1:38" ht="117">
      <c r="A157" s="151">
        <v>152</v>
      </c>
      <c r="B157" s="22" t="str">
        <f>VLOOKUP(E157,studia!$F$1:$I$12,2,FALSE)</f>
        <v>Automatyka Przemysłowa</v>
      </c>
      <c r="C157" s="22" t="str">
        <f>VLOOKUP(E157,studia!$F$1:$I$12,3,FALSE)</f>
        <v>mgr</v>
      </c>
      <c r="D157" s="22" t="str">
        <f>VLOOKUP(E157,studia!$F$1:$I$12,4,FALSE)</f>
        <v>AMU</v>
      </c>
      <c r="E157" s="36" t="s">
        <v>653</v>
      </c>
      <c r="F157" s="163" t="s">
        <v>2172</v>
      </c>
      <c r="G157" s="37" t="s">
        <v>230</v>
      </c>
      <c r="H157" s="37" t="s">
        <v>1495</v>
      </c>
      <c r="I157" s="37" t="s">
        <v>1496</v>
      </c>
      <c r="J157" s="37" t="s">
        <v>1497</v>
      </c>
      <c r="K157" s="37" t="s">
        <v>1464</v>
      </c>
      <c r="L157" s="21" t="str">
        <f>VLOOKUP(K157,Prowadzacy!$F$2:$J$109,2,FALSE)</f>
        <v>Krzysztof</v>
      </c>
      <c r="M157" s="21" t="str">
        <f>VLOOKUP(K157,Prowadzacy!$F$2:$K$109,3,FALSE)</f>
        <v>Paweł</v>
      </c>
      <c r="N157" s="21" t="str">
        <f>VLOOKUP(K157,Prowadzacy!$F$2:$K$109,4,FALSE)</f>
        <v>Dyrcz</v>
      </c>
      <c r="O157" s="22" t="str">
        <f>VLOOKUP(K157,Prowadzacy!$F$2:$M$109,8,FALSE)</f>
        <v xml:space="preserve">Krzysztof | Dyrcz | Dr inż. |  ( 05307 ) </v>
      </c>
      <c r="P157" s="22" t="str">
        <f>VLOOKUP(K157,Prowadzacy!$F$2:$K$109,5,FALSE)</f>
        <v>K37W05D02</v>
      </c>
      <c r="Q157" s="22" t="str">
        <f>VLOOKUP(K157,Prowadzacy!$F$2:$K$109,6,FALSE)</f>
        <v>ZNEMAP</v>
      </c>
      <c r="R157" s="36" t="s">
        <v>1091</v>
      </c>
      <c r="S157" s="22" t="str">
        <f>VLOOKUP(R157,Prowadzacy!$F$2:$K$109,2,FALSE)</f>
        <v>Piotr</v>
      </c>
      <c r="T157" s="22" t="str">
        <f>VLOOKUP(R157,Prowadzacy!$F$2:$K$109,3,FALSE)</f>
        <v>Stanisław</v>
      </c>
      <c r="U157" s="22" t="str">
        <f>VLOOKUP(R157,Prowadzacy!$F$2:$K$109,4,FALSE)</f>
        <v>Derugo</v>
      </c>
      <c r="V157" s="22" t="str">
        <f>VLOOKUP(R157,Prowadzacy!$F$2:$M$109,8,FALSE)</f>
        <v xml:space="preserve">Piotr | Derugo | Dr inż. |  ( 05390 ) </v>
      </c>
      <c r="W157" s="37"/>
      <c r="X157" s="36" t="s">
        <v>222</v>
      </c>
      <c r="Y157" s="37"/>
      <c r="Z157" s="36"/>
      <c r="AA157" s="12"/>
      <c r="AB157" s="10"/>
      <c r="AC157" s="10"/>
      <c r="AD157" s="10"/>
      <c r="AE157" s="10"/>
      <c r="AF157" s="10"/>
      <c r="AG157" s="10"/>
      <c r="AH157" s="10"/>
      <c r="AI157" s="10"/>
      <c r="AJ157" s="10"/>
      <c r="AK157" s="10"/>
      <c r="AL157" s="10"/>
    </row>
    <row r="158" spans="1:38" ht="155.25">
      <c r="A158" s="146">
        <v>153</v>
      </c>
      <c r="B158" s="22" t="str">
        <f>VLOOKUP(E158,studia!$F$1:$I$12,2,FALSE)</f>
        <v>Automatyka Przemysłowa</v>
      </c>
      <c r="C158" s="22" t="str">
        <f>VLOOKUP(E158,studia!$F$1:$I$12,3,FALSE)</f>
        <v>mgr</v>
      </c>
      <c r="D158" s="22" t="str">
        <f>VLOOKUP(E158,studia!$F$1:$I$12,4,FALSE)</f>
        <v>AMU</v>
      </c>
      <c r="E158" s="36" t="s">
        <v>653</v>
      </c>
      <c r="F158" s="163" t="s">
        <v>2172</v>
      </c>
      <c r="G158" s="37" t="s">
        <v>230</v>
      </c>
      <c r="H158" s="37" t="s">
        <v>1173</v>
      </c>
      <c r="I158" s="37" t="s">
        <v>1174</v>
      </c>
      <c r="J158" s="37" t="s">
        <v>1175</v>
      </c>
      <c r="K158" s="37" t="s">
        <v>1166</v>
      </c>
      <c r="L158" s="21" t="str">
        <f>VLOOKUP(K158,Prowadzacy!$F$2:$J$109,2,FALSE)</f>
        <v>Paweł</v>
      </c>
      <c r="M158" s="21" t="str">
        <f>VLOOKUP(K158,Prowadzacy!$F$2:$K$109,3,FALSE)</f>
        <v>Grzegorz</v>
      </c>
      <c r="N158" s="21" t="str">
        <f>VLOOKUP(K158,Prowadzacy!$F$2:$K$109,4,FALSE)</f>
        <v>Ewert</v>
      </c>
      <c r="O158" s="22" t="str">
        <f>VLOOKUP(K158,Prowadzacy!$F$2:$M$109,8,FALSE)</f>
        <v xml:space="preserve">Paweł | Ewert | Dr inż. |  ( 05378 ) </v>
      </c>
      <c r="P158" s="22" t="str">
        <f>VLOOKUP(K158,Prowadzacy!$F$2:$K$109,5,FALSE)</f>
        <v>K37W05D02</v>
      </c>
      <c r="Q158" s="22" t="str">
        <f>VLOOKUP(K158,Prowadzacy!$F$2:$K$109,6,FALSE)</f>
        <v>ZNEMAP</v>
      </c>
      <c r="R158" s="36" t="s">
        <v>1389</v>
      </c>
      <c r="S158" s="22" t="str">
        <f>VLOOKUP(R158,Prowadzacy!$F$2:$K$109,2,FALSE)</f>
        <v>Marcin</v>
      </c>
      <c r="T158" s="22">
        <f>VLOOKUP(R158,Prowadzacy!$F$2:$K$109,3,FALSE)</f>
        <v>0</v>
      </c>
      <c r="U158" s="22" t="str">
        <f>VLOOKUP(R158,Prowadzacy!$F$2:$K$109,4,FALSE)</f>
        <v>Wolkiewicz</v>
      </c>
      <c r="V158" s="22" t="str">
        <f>VLOOKUP(R158,Prowadzacy!$F$2:$M$109,8,FALSE)</f>
        <v xml:space="preserve">Marcin | Wolkiewicz | Dr hab. inż. |  ( 05377 ) </v>
      </c>
      <c r="W158" s="37"/>
      <c r="X158" s="36" t="s">
        <v>222</v>
      </c>
      <c r="Y158" s="37"/>
      <c r="Z158" s="36"/>
      <c r="AA158" s="12"/>
      <c r="AB158" s="10"/>
      <c r="AC158" s="10"/>
      <c r="AD158" s="10"/>
      <c r="AE158" s="10"/>
      <c r="AF158" s="10"/>
      <c r="AG158" s="10"/>
      <c r="AH158" s="10"/>
      <c r="AI158" s="10"/>
      <c r="AJ158" s="10"/>
      <c r="AK158" s="10"/>
      <c r="AL158" s="10"/>
    </row>
    <row r="159" spans="1:38" ht="193.5">
      <c r="A159" s="151">
        <v>154</v>
      </c>
      <c r="B159" s="22" t="str">
        <f>VLOOKUP(E159,studia!$F$1:$I$12,2,FALSE)</f>
        <v>Automatyka Przemysłowa</v>
      </c>
      <c r="C159" s="22" t="str">
        <f>VLOOKUP(E159,studia!$F$1:$I$12,3,FALSE)</f>
        <v>mgr</v>
      </c>
      <c r="D159" s="22" t="str">
        <f>VLOOKUP(E159,studia!$F$1:$I$12,4,FALSE)</f>
        <v>AMU</v>
      </c>
      <c r="E159" s="36" t="s">
        <v>653</v>
      </c>
      <c r="F159" s="36"/>
      <c r="G159" s="37" t="s">
        <v>230</v>
      </c>
      <c r="H159" s="37" t="s">
        <v>1176</v>
      </c>
      <c r="I159" s="37" t="s">
        <v>1177</v>
      </c>
      <c r="J159" s="37" t="s">
        <v>1178</v>
      </c>
      <c r="K159" s="37" t="s">
        <v>1166</v>
      </c>
      <c r="L159" s="21" t="str">
        <f>VLOOKUP(K159,Prowadzacy!$F$2:$J$109,2,FALSE)</f>
        <v>Paweł</v>
      </c>
      <c r="M159" s="21" t="str">
        <f>VLOOKUP(K159,Prowadzacy!$F$2:$K$109,3,FALSE)</f>
        <v>Grzegorz</v>
      </c>
      <c r="N159" s="21" t="str">
        <f>VLOOKUP(K159,Prowadzacy!$F$2:$K$109,4,FALSE)</f>
        <v>Ewert</v>
      </c>
      <c r="O159" s="22" t="str">
        <f>VLOOKUP(K159,Prowadzacy!$F$2:$M$109,8,FALSE)</f>
        <v xml:space="preserve">Paweł | Ewert | Dr inż. |  ( 05378 ) </v>
      </c>
      <c r="P159" s="22" t="str">
        <f>VLOOKUP(K159,Prowadzacy!$F$2:$K$109,5,FALSE)</f>
        <v>K37W05D02</v>
      </c>
      <c r="Q159" s="22" t="str">
        <f>VLOOKUP(K159,Prowadzacy!$F$2:$K$109,6,FALSE)</f>
        <v>ZNEMAP</v>
      </c>
      <c r="R159" s="36" t="s">
        <v>1389</v>
      </c>
      <c r="S159" s="22" t="str">
        <f>VLOOKUP(R159,Prowadzacy!$F$2:$K$109,2,FALSE)</f>
        <v>Marcin</v>
      </c>
      <c r="T159" s="22">
        <f>VLOOKUP(R159,Prowadzacy!$F$2:$K$109,3,FALSE)</f>
        <v>0</v>
      </c>
      <c r="U159" s="22" t="str">
        <f>VLOOKUP(R159,Prowadzacy!$F$2:$K$109,4,FALSE)</f>
        <v>Wolkiewicz</v>
      </c>
      <c r="V159" s="22" t="str">
        <f>VLOOKUP(R159,Prowadzacy!$F$2:$M$109,8,FALSE)</f>
        <v xml:space="preserve">Marcin | Wolkiewicz | Dr hab. inż. |  ( 05377 ) </v>
      </c>
      <c r="W159" s="37"/>
      <c r="X159" s="36" t="s">
        <v>222</v>
      </c>
      <c r="Y159" s="37"/>
      <c r="Z159" s="36"/>
      <c r="AA159" s="12"/>
      <c r="AB159" s="10"/>
      <c r="AC159" s="10"/>
      <c r="AD159" s="10"/>
      <c r="AE159" s="10"/>
      <c r="AF159" s="10"/>
      <c r="AG159" s="10"/>
      <c r="AH159" s="10"/>
      <c r="AI159" s="10"/>
      <c r="AJ159" s="10"/>
      <c r="AK159" s="10"/>
      <c r="AL159" s="10"/>
    </row>
    <row r="160" spans="1:38" ht="142.5">
      <c r="A160" s="146">
        <v>155</v>
      </c>
      <c r="B160" s="22" t="str">
        <f>VLOOKUP(E160,studia!$F$1:$I$12,2,FALSE)</f>
        <v>Automatyka Przemysłowa</v>
      </c>
      <c r="C160" s="22" t="str">
        <f>VLOOKUP(E160,studia!$F$1:$I$12,3,FALSE)</f>
        <v>mgr</v>
      </c>
      <c r="D160" s="22" t="str">
        <f>VLOOKUP(E160,studia!$F$1:$I$12,4,FALSE)</f>
        <v>AMU</v>
      </c>
      <c r="E160" s="36" t="s">
        <v>653</v>
      </c>
      <c r="F160" s="163" t="s">
        <v>2172</v>
      </c>
      <c r="G160" s="37" t="s">
        <v>230</v>
      </c>
      <c r="H160" s="37" t="s">
        <v>1179</v>
      </c>
      <c r="I160" s="37" t="s">
        <v>1180</v>
      </c>
      <c r="J160" s="37" t="s">
        <v>1181</v>
      </c>
      <c r="K160" s="37" t="s">
        <v>1166</v>
      </c>
      <c r="L160" s="21" t="str">
        <f>VLOOKUP(K160,Prowadzacy!$F$2:$J$109,2,FALSE)</f>
        <v>Paweł</v>
      </c>
      <c r="M160" s="21" t="str">
        <f>VLOOKUP(K160,Prowadzacy!$F$2:$K$109,3,FALSE)</f>
        <v>Grzegorz</v>
      </c>
      <c r="N160" s="21" t="str">
        <f>VLOOKUP(K160,Prowadzacy!$F$2:$K$109,4,FALSE)</f>
        <v>Ewert</v>
      </c>
      <c r="O160" s="22" t="str">
        <f>VLOOKUP(K160,Prowadzacy!$F$2:$M$109,8,FALSE)</f>
        <v xml:space="preserve">Paweł | Ewert | Dr inż. |  ( 05378 ) </v>
      </c>
      <c r="P160" s="22" t="str">
        <f>VLOOKUP(K160,Prowadzacy!$F$2:$K$109,5,FALSE)</f>
        <v>K37W05D02</v>
      </c>
      <c r="Q160" s="22" t="str">
        <f>VLOOKUP(K160,Prowadzacy!$F$2:$K$109,6,FALSE)</f>
        <v>ZNEMAP</v>
      </c>
      <c r="R160" s="36" t="s">
        <v>1420</v>
      </c>
      <c r="S160" s="22" t="str">
        <f>VLOOKUP(R160,Prowadzacy!$F$2:$K$109,2,FALSE)</f>
        <v>Karol</v>
      </c>
      <c r="T160" s="22">
        <f>VLOOKUP(R160,Prowadzacy!$F$2:$K$109,3,FALSE)</f>
        <v>0</v>
      </c>
      <c r="U160" s="22" t="str">
        <f>VLOOKUP(R160,Prowadzacy!$F$2:$K$109,4,FALSE)</f>
        <v>Wróbel</v>
      </c>
      <c r="V160" s="22" t="str">
        <f>VLOOKUP(R160,Prowadzacy!$F$2:$M$109,8,FALSE)</f>
        <v xml:space="preserve">Karol | Wróbel | Dr inż. |  ( 053112 ) </v>
      </c>
      <c r="W160" s="37"/>
      <c r="X160" s="36" t="s">
        <v>222</v>
      </c>
      <c r="Y160" s="37"/>
      <c r="Z160" s="36"/>
      <c r="AA160" s="12"/>
      <c r="AB160" s="10"/>
      <c r="AC160" s="10"/>
      <c r="AD160" s="10"/>
      <c r="AE160" s="10"/>
      <c r="AF160" s="10"/>
      <c r="AG160" s="10"/>
      <c r="AH160" s="10"/>
      <c r="AI160" s="10"/>
      <c r="AJ160" s="10"/>
      <c r="AK160" s="10"/>
      <c r="AL160" s="10"/>
    </row>
    <row r="161" spans="1:38" ht="244.5">
      <c r="A161" s="151">
        <v>156</v>
      </c>
      <c r="B161" s="22" t="str">
        <f>VLOOKUP(E161,studia!$F$1:$I$12,2,FALSE)</f>
        <v>Automatyka Przemysłowa</v>
      </c>
      <c r="C161" s="22" t="str">
        <f>VLOOKUP(E161,studia!$F$1:$I$12,3,FALSE)</f>
        <v>mgr</v>
      </c>
      <c r="D161" s="22" t="str">
        <f>VLOOKUP(E161,studia!$F$1:$I$12,4,FALSE)</f>
        <v>AMU</v>
      </c>
      <c r="E161" s="36" t="s">
        <v>653</v>
      </c>
      <c r="F161" s="163" t="s">
        <v>2172</v>
      </c>
      <c r="G161" s="37" t="s">
        <v>230</v>
      </c>
      <c r="H161" s="37" t="s">
        <v>1947</v>
      </c>
      <c r="I161" s="37" t="s">
        <v>1948</v>
      </c>
      <c r="J161" s="37" t="s">
        <v>1949</v>
      </c>
      <c r="K161" s="37" t="s">
        <v>1224</v>
      </c>
      <c r="L161" s="21" t="str">
        <f>VLOOKUP(K161,Prowadzacy!$F$2:$J$109,2,FALSE)</f>
        <v>Marcin</v>
      </c>
      <c r="M161" s="21">
        <f>VLOOKUP(K161,Prowadzacy!$F$2:$K$109,3,FALSE)</f>
        <v>0</v>
      </c>
      <c r="N161" s="21" t="str">
        <f>VLOOKUP(K161,Prowadzacy!$F$2:$K$109,4,FALSE)</f>
        <v>Kamiński</v>
      </c>
      <c r="O161" s="22" t="str">
        <f>VLOOKUP(K161,Prowadzacy!$F$2:$M$109,8,FALSE)</f>
        <v xml:space="preserve">Marcin | Kamiński | Dr hab. inż. |  ( 05373 ) </v>
      </c>
      <c r="P161" s="22" t="str">
        <f>VLOOKUP(K161,Prowadzacy!$F$2:$K$109,5,FALSE)</f>
        <v>K37W05D02</v>
      </c>
      <c r="Q161" s="22" t="str">
        <f>VLOOKUP(K161,Prowadzacy!$F$2:$K$109,6,FALSE)</f>
        <v>ZNEMAP</v>
      </c>
      <c r="R161" s="36" t="s">
        <v>1498</v>
      </c>
      <c r="S161" s="22" t="str">
        <f>VLOOKUP(R161,Prowadzacy!$F$2:$K$109,2,FALSE)</f>
        <v>Krzysztof</v>
      </c>
      <c r="T161" s="22">
        <f>VLOOKUP(R161,Prowadzacy!$F$2:$K$109,3,FALSE)</f>
        <v>0</v>
      </c>
      <c r="U161" s="22" t="str">
        <f>VLOOKUP(R161,Prowadzacy!$F$2:$K$109,4,FALSE)</f>
        <v>Szabat</v>
      </c>
      <c r="V161" s="22" t="str">
        <f>VLOOKUP(R161,Prowadzacy!$F$2:$M$109,8,FALSE)</f>
        <v xml:space="preserve">Krzysztof | Szabat | Prof. dr hab. inż. |  ( 05344 ) </v>
      </c>
      <c r="W161" s="37"/>
      <c r="X161" s="36" t="s">
        <v>222</v>
      </c>
      <c r="Y161" s="37"/>
      <c r="Z161" s="36"/>
      <c r="AA161" s="12"/>
      <c r="AB161" s="10"/>
      <c r="AC161" s="10"/>
      <c r="AD161" s="10"/>
      <c r="AE161" s="10"/>
      <c r="AF161" s="10"/>
      <c r="AG161" s="10"/>
      <c r="AH161" s="10"/>
      <c r="AI161" s="10"/>
      <c r="AJ161" s="10"/>
      <c r="AK161" s="10"/>
      <c r="AL161" s="10"/>
    </row>
    <row r="162" spans="1:38" ht="180.75">
      <c r="A162" s="146">
        <v>157</v>
      </c>
      <c r="B162" s="22" t="str">
        <f>VLOOKUP(E162,studia!$F$1:$I$12,2,FALSE)</f>
        <v>Automatyka Przemysłowa</v>
      </c>
      <c r="C162" s="22" t="str">
        <f>VLOOKUP(E162,studia!$F$1:$I$12,3,FALSE)</f>
        <v>mgr</v>
      </c>
      <c r="D162" s="22" t="str">
        <f>VLOOKUP(E162,studia!$F$1:$I$12,4,FALSE)</f>
        <v>AMU</v>
      </c>
      <c r="E162" s="36" t="s">
        <v>653</v>
      </c>
      <c r="F162" s="163" t="s">
        <v>2172</v>
      </c>
      <c r="G162" s="37" t="s">
        <v>230</v>
      </c>
      <c r="H162" s="37" t="s">
        <v>1234</v>
      </c>
      <c r="I162" s="37" t="s">
        <v>1235</v>
      </c>
      <c r="J162" s="37" t="s">
        <v>1236</v>
      </c>
      <c r="K162" s="37" t="s">
        <v>1224</v>
      </c>
      <c r="L162" s="21" t="str">
        <f>VLOOKUP(K162,Prowadzacy!$F$2:$J$109,2,FALSE)</f>
        <v>Marcin</v>
      </c>
      <c r="M162" s="21">
        <f>VLOOKUP(K162,Prowadzacy!$F$2:$K$109,3,FALSE)</f>
        <v>0</v>
      </c>
      <c r="N162" s="21" t="str">
        <f>VLOOKUP(K162,Prowadzacy!$F$2:$K$109,4,FALSE)</f>
        <v>Kamiński</v>
      </c>
      <c r="O162" s="22" t="str">
        <f>VLOOKUP(K162,Prowadzacy!$F$2:$M$109,8,FALSE)</f>
        <v xml:space="preserve">Marcin | Kamiński | Dr hab. inż. |  ( 05373 ) </v>
      </c>
      <c r="P162" s="22" t="str">
        <f>VLOOKUP(K162,Prowadzacy!$F$2:$K$109,5,FALSE)</f>
        <v>K37W05D02</v>
      </c>
      <c r="Q162" s="22" t="str">
        <f>VLOOKUP(K162,Prowadzacy!$F$2:$K$109,6,FALSE)</f>
        <v>ZNEMAP</v>
      </c>
      <c r="R162" s="36" t="s">
        <v>1498</v>
      </c>
      <c r="S162" s="22" t="str">
        <f>VLOOKUP(R162,Prowadzacy!$F$2:$K$109,2,FALSE)</f>
        <v>Krzysztof</v>
      </c>
      <c r="T162" s="22">
        <f>VLOOKUP(R162,Prowadzacy!$F$2:$K$109,3,FALSE)</f>
        <v>0</v>
      </c>
      <c r="U162" s="22" t="str">
        <f>VLOOKUP(R162,Prowadzacy!$F$2:$K$109,4,FALSE)</f>
        <v>Szabat</v>
      </c>
      <c r="V162" s="22" t="str">
        <f>VLOOKUP(R162,Prowadzacy!$F$2:$M$109,8,FALSE)</f>
        <v xml:space="preserve">Krzysztof | Szabat | Prof. dr hab. inż. |  ( 05344 ) </v>
      </c>
      <c r="W162" s="37"/>
      <c r="X162" s="36" t="s">
        <v>222</v>
      </c>
      <c r="Y162" s="37"/>
      <c r="Z162" s="36"/>
      <c r="AA162" s="12"/>
      <c r="AB162" s="10"/>
      <c r="AC162" s="10"/>
      <c r="AD162" s="10"/>
      <c r="AE162" s="10"/>
      <c r="AF162" s="10"/>
      <c r="AG162" s="10"/>
      <c r="AH162" s="10"/>
      <c r="AI162" s="10"/>
      <c r="AJ162" s="10"/>
      <c r="AK162" s="10"/>
      <c r="AL162" s="10"/>
    </row>
    <row r="163" spans="1:38" ht="168">
      <c r="A163" s="151">
        <v>158</v>
      </c>
      <c r="B163" s="22" t="str">
        <f>VLOOKUP(E163,studia!$F$1:$I$12,2,FALSE)</f>
        <v>Automatyka Przemysłowa</v>
      </c>
      <c r="C163" s="22" t="str">
        <f>VLOOKUP(E163,studia!$F$1:$I$12,3,FALSE)</f>
        <v>mgr</v>
      </c>
      <c r="D163" s="22" t="str">
        <f>VLOOKUP(E163,studia!$F$1:$I$12,4,FALSE)</f>
        <v>AMU</v>
      </c>
      <c r="E163" s="36" t="s">
        <v>653</v>
      </c>
      <c r="F163" s="163" t="s">
        <v>2172</v>
      </c>
      <c r="G163" s="37" t="s">
        <v>230</v>
      </c>
      <c r="H163" s="37" t="s">
        <v>1249</v>
      </c>
      <c r="I163" s="37" t="s">
        <v>1250</v>
      </c>
      <c r="J163" s="37" t="s">
        <v>1251</v>
      </c>
      <c r="K163" s="37" t="s">
        <v>1224</v>
      </c>
      <c r="L163" s="21" t="str">
        <f>VLOOKUP(K163,Prowadzacy!$F$2:$J$109,2,FALSE)</f>
        <v>Marcin</v>
      </c>
      <c r="M163" s="21">
        <f>VLOOKUP(K163,Prowadzacy!$F$2:$K$109,3,FALSE)</f>
        <v>0</v>
      </c>
      <c r="N163" s="21" t="str">
        <f>VLOOKUP(K163,Prowadzacy!$F$2:$K$109,4,FALSE)</f>
        <v>Kamiński</v>
      </c>
      <c r="O163" s="22" t="str">
        <f>VLOOKUP(K163,Prowadzacy!$F$2:$M$109,8,FALSE)</f>
        <v xml:space="preserve">Marcin | Kamiński | Dr hab. inż. |  ( 05373 ) </v>
      </c>
      <c r="P163" s="22" t="str">
        <f>VLOOKUP(K163,Prowadzacy!$F$2:$K$109,5,FALSE)</f>
        <v>K37W05D02</v>
      </c>
      <c r="Q163" s="22" t="str">
        <f>VLOOKUP(K163,Prowadzacy!$F$2:$K$109,6,FALSE)</f>
        <v>ZNEMAP</v>
      </c>
      <c r="R163" s="36" t="s">
        <v>1498</v>
      </c>
      <c r="S163" s="22" t="str">
        <f>VLOOKUP(R163,Prowadzacy!$F$2:$K$109,2,FALSE)</f>
        <v>Krzysztof</v>
      </c>
      <c r="T163" s="22">
        <f>VLOOKUP(R163,Prowadzacy!$F$2:$K$109,3,FALSE)</f>
        <v>0</v>
      </c>
      <c r="U163" s="22" t="str">
        <f>VLOOKUP(R163,Prowadzacy!$F$2:$K$109,4,FALSE)</f>
        <v>Szabat</v>
      </c>
      <c r="V163" s="22" t="str">
        <f>VLOOKUP(R163,Prowadzacy!$F$2:$M$109,8,FALSE)</f>
        <v xml:space="preserve">Krzysztof | Szabat | Prof. dr hab. inż. |  ( 05344 ) </v>
      </c>
      <c r="W163" s="37"/>
      <c r="X163" s="36" t="s">
        <v>222</v>
      </c>
      <c r="Y163" s="37"/>
      <c r="Z163" s="36"/>
      <c r="AA163" s="12"/>
      <c r="AB163" s="10"/>
      <c r="AC163" s="10"/>
      <c r="AD163" s="10"/>
      <c r="AE163" s="10"/>
      <c r="AF163" s="10"/>
      <c r="AG163" s="10"/>
      <c r="AH163" s="10"/>
      <c r="AI163" s="10"/>
      <c r="AJ163" s="10"/>
      <c r="AK163" s="10"/>
      <c r="AL163" s="10"/>
    </row>
    <row r="164" spans="1:38" ht="180.75">
      <c r="A164" s="146">
        <v>159</v>
      </c>
      <c r="B164" s="22" t="str">
        <f>VLOOKUP(E164,studia!$F$1:$I$12,2,FALSE)</f>
        <v>Automatyka Przemysłowa</v>
      </c>
      <c r="C164" s="22" t="str">
        <f>VLOOKUP(E164,studia!$F$1:$I$12,3,FALSE)</f>
        <v>mgr</v>
      </c>
      <c r="D164" s="22" t="str">
        <f>VLOOKUP(E164,studia!$F$1:$I$12,4,FALSE)</f>
        <v>AMU</v>
      </c>
      <c r="E164" s="36" t="s">
        <v>653</v>
      </c>
      <c r="F164" s="163" t="s">
        <v>2172</v>
      </c>
      <c r="G164" s="37" t="s">
        <v>230</v>
      </c>
      <c r="H164" s="37" t="s">
        <v>1303</v>
      </c>
      <c r="I164" s="37" t="s">
        <v>1304</v>
      </c>
      <c r="J164" s="37" t="s">
        <v>1305</v>
      </c>
      <c r="K164" s="37" t="s">
        <v>1293</v>
      </c>
      <c r="L164" s="21" t="str">
        <f>VLOOKUP(K164,Prowadzacy!$F$2:$J$109,2,FALSE)</f>
        <v>Jacek</v>
      </c>
      <c r="M164" s="21">
        <f>VLOOKUP(K164,Prowadzacy!$F$2:$K$109,3,FALSE)</f>
        <v>0</v>
      </c>
      <c r="N164" s="21" t="str">
        <f>VLOOKUP(K164,Prowadzacy!$F$2:$K$109,4,FALSE)</f>
        <v>Listwan</v>
      </c>
      <c r="O164" s="22" t="str">
        <f>VLOOKUP(K164,Prowadzacy!$F$2:$M$109,8,FALSE)</f>
        <v xml:space="preserve">Jacek | Listwan | Dr inż. |  ( p53100 ) </v>
      </c>
      <c r="P164" s="22" t="str">
        <f>VLOOKUP(K164,Prowadzacy!$F$2:$K$109,5,FALSE)</f>
        <v>K37W05D02</v>
      </c>
      <c r="Q164" s="22" t="str">
        <f>VLOOKUP(K164,Prowadzacy!$F$2:$K$109,6,FALSE)</f>
        <v>ZNEMAP</v>
      </c>
      <c r="R164" s="36" t="s">
        <v>1185</v>
      </c>
      <c r="S164" s="22" t="str">
        <f>VLOOKUP(R164,Prowadzacy!$F$2:$K$109,2,FALSE)</f>
        <v>Piotr</v>
      </c>
      <c r="T164" s="22">
        <f>VLOOKUP(R164,Prowadzacy!$F$2:$K$109,3,FALSE)</f>
        <v>0</v>
      </c>
      <c r="U164" s="22" t="str">
        <f>VLOOKUP(R164,Prowadzacy!$F$2:$K$109,4,FALSE)</f>
        <v>Gajewski</v>
      </c>
      <c r="V164" s="22" t="str">
        <f>VLOOKUP(R164,Prowadzacy!$F$2:$M$109,8,FALSE)</f>
        <v xml:space="preserve">Piotr | Gajewski | Dr inż. |  ( 05397 ) </v>
      </c>
      <c r="W164" s="37"/>
      <c r="X164" s="36" t="s">
        <v>222</v>
      </c>
      <c r="Y164" s="37"/>
      <c r="Z164" s="36"/>
      <c r="AA164" s="12"/>
      <c r="AB164" s="10"/>
      <c r="AC164" s="10"/>
      <c r="AD164" s="10"/>
      <c r="AE164" s="10"/>
      <c r="AF164" s="10"/>
      <c r="AG164" s="10"/>
      <c r="AH164" s="10"/>
      <c r="AI164" s="10"/>
      <c r="AJ164" s="10"/>
      <c r="AK164" s="10"/>
      <c r="AL164" s="10"/>
    </row>
    <row r="165" spans="1:38" ht="270">
      <c r="A165" s="151">
        <v>160</v>
      </c>
      <c r="B165" s="22" t="str">
        <f>VLOOKUP(E165,studia!$F$1:$I$12,2,FALSE)</f>
        <v>Automatyka Przemysłowa</v>
      </c>
      <c r="C165" s="22" t="str">
        <f>VLOOKUP(E165,studia!$F$1:$I$12,3,FALSE)</f>
        <v>mgr</v>
      </c>
      <c r="D165" s="22" t="str">
        <f>VLOOKUP(E165,studia!$F$1:$I$12,4,FALSE)</f>
        <v>AMU</v>
      </c>
      <c r="E165" s="36" t="s">
        <v>653</v>
      </c>
      <c r="F165" s="36"/>
      <c r="G165" s="37"/>
      <c r="H165" s="37" t="s">
        <v>1902</v>
      </c>
      <c r="I165" s="37" t="s">
        <v>1875</v>
      </c>
      <c r="J165" s="37" t="s">
        <v>1876</v>
      </c>
      <c r="K165" s="37" t="s">
        <v>1871</v>
      </c>
      <c r="L165" s="21" t="str">
        <f>VLOOKUP(K165,Prowadzacy!$F$2:$J$109,2,FALSE)</f>
        <v>Teresa</v>
      </c>
      <c r="M165" s="21" t="str">
        <f>VLOOKUP(K165,Prowadzacy!$F$2:$K$109,3,FALSE)</f>
        <v>Bronisława</v>
      </c>
      <c r="N165" s="21" t="str">
        <f>VLOOKUP(K165,Prowadzacy!$F$2:$K$109,4,FALSE)</f>
        <v>Orłowska-Kowalska</v>
      </c>
      <c r="O165" s="22" t="str">
        <f>VLOOKUP(K165,Prowadzacy!$F$2:$M$109,8,FALSE)</f>
        <v xml:space="preserve">Teresa | Orłowska-Kowalska | Prof. dr hab. inż. |  ( 05335 ) </v>
      </c>
      <c r="P165" s="22" t="str">
        <f>VLOOKUP(K165,Prowadzacy!$F$2:$K$109,5,FALSE)</f>
        <v>K37W05D02</v>
      </c>
      <c r="Q165" s="22" t="str">
        <f>VLOOKUP(K165,Prowadzacy!$F$2:$K$109,6,FALSE)</f>
        <v>ZNEMAP</v>
      </c>
      <c r="R165" s="36" t="s">
        <v>1464</v>
      </c>
      <c r="S165" s="22"/>
      <c r="T165" s="22"/>
      <c r="U165" s="22"/>
      <c r="V165" s="22"/>
      <c r="W165" s="37"/>
      <c r="X165" s="36" t="s">
        <v>222</v>
      </c>
      <c r="Y165" s="37"/>
      <c r="Z165" s="36"/>
      <c r="AA165" s="12"/>
      <c r="AB165" s="10"/>
      <c r="AC165" s="10"/>
      <c r="AD165" s="10"/>
      <c r="AE165" s="10"/>
      <c r="AF165" s="10"/>
      <c r="AG165" s="10"/>
      <c r="AH165" s="10"/>
      <c r="AI165" s="10"/>
      <c r="AJ165" s="10"/>
      <c r="AK165" s="10"/>
      <c r="AL165" s="10"/>
    </row>
    <row r="166" spans="1:38" ht="270">
      <c r="A166" s="146">
        <v>161</v>
      </c>
      <c r="B166" s="22" t="str">
        <f>VLOOKUP(E166,studia!$F$1:$I$12,2,FALSE)</f>
        <v>Automatyka Przemysłowa</v>
      </c>
      <c r="C166" s="22" t="str">
        <f>VLOOKUP(E166,studia!$F$1:$I$12,3,FALSE)</f>
        <v>mgr</v>
      </c>
      <c r="D166" s="22" t="str">
        <f>VLOOKUP(E166,studia!$F$1:$I$12,4,FALSE)</f>
        <v>AMU</v>
      </c>
      <c r="E166" s="36" t="s">
        <v>653</v>
      </c>
      <c r="F166" s="36"/>
      <c r="G166" s="37"/>
      <c r="H166" s="37" t="s">
        <v>1901</v>
      </c>
      <c r="I166" s="37" t="s">
        <v>1877</v>
      </c>
      <c r="J166" s="37" t="s">
        <v>1878</v>
      </c>
      <c r="K166" s="37" t="s">
        <v>1871</v>
      </c>
      <c r="L166" s="21" t="str">
        <f>VLOOKUP(K166,Prowadzacy!$F$2:$J$109,2,FALSE)</f>
        <v>Teresa</v>
      </c>
      <c r="M166" s="21" t="str">
        <f>VLOOKUP(K166,Prowadzacy!$F$2:$K$109,3,FALSE)</f>
        <v>Bronisława</v>
      </c>
      <c r="N166" s="21" t="str">
        <f>VLOOKUP(K166,Prowadzacy!$F$2:$K$109,4,FALSE)</f>
        <v>Orłowska-Kowalska</v>
      </c>
      <c r="O166" s="22" t="str">
        <f>VLOOKUP(K166,Prowadzacy!$F$2:$M$109,8,FALSE)</f>
        <v xml:space="preserve">Teresa | Orłowska-Kowalska | Prof. dr hab. inż. |  ( 05335 ) </v>
      </c>
      <c r="P166" s="22" t="str">
        <f>VLOOKUP(K166,Prowadzacy!$F$2:$K$109,5,FALSE)</f>
        <v>K37W05D02</v>
      </c>
      <c r="Q166" s="22" t="str">
        <f>VLOOKUP(K166,Prowadzacy!$F$2:$K$109,6,FALSE)</f>
        <v>ZNEMAP</v>
      </c>
      <c r="R166" s="36" t="s">
        <v>1464</v>
      </c>
      <c r="S166" s="22"/>
      <c r="T166" s="22"/>
      <c r="U166" s="22"/>
      <c r="V166" s="22"/>
      <c r="W166" s="37"/>
      <c r="X166" s="36" t="s">
        <v>222</v>
      </c>
      <c r="Y166" s="37"/>
      <c r="Z166" s="36"/>
      <c r="AA166" s="12"/>
      <c r="AB166" s="10"/>
      <c r="AC166" s="10"/>
      <c r="AD166" s="10"/>
      <c r="AE166" s="10"/>
      <c r="AF166" s="10"/>
      <c r="AG166" s="10"/>
      <c r="AH166" s="10"/>
      <c r="AI166" s="10"/>
      <c r="AJ166" s="10"/>
      <c r="AK166" s="10"/>
      <c r="AL166" s="10"/>
    </row>
    <row r="167" spans="1:38" ht="193.5">
      <c r="A167" s="151">
        <v>162</v>
      </c>
      <c r="B167" s="22" t="str">
        <f>VLOOKUP(E167,studia!$F$1:$I$12,2,FALSE)</f>
        <v>Automatyka Przemysłowa</v>
      </c>
      <c r="C167" s="22" t="str">
        <f>VLOOKUP(E167,studia!$F$1:$I$12,3,FALSE)</f>
        <v>mgr</v>
      </c>
      <c r="D167" s="22" t="str">
        <f>VLOOKUP(E167,studia!$F$1:$I$12,4,FALSE)</f>
        <v>AMU</v>
      </c>
      <c r="E167" s="36" t="s">
        <v>653</v>
      </c>
      <c r="F167" s="36"/>
      <c r="G167" s="37"/>
      <c r="H167" s="37" t="s">
        <v>1306</v>
      </c>
      <c r="I167" s="37" t="s">
        <v>1307</v>
      </c>
      <c r="J167" s="37" t="s">
        <v>1308</v>
      </c>
      <c r="K167" s="37" t="s">
        <v>1309</v>
      </c>
      <c r="L167" s="21" t="str">
        <f>VLOOKUP(K167,Prowadzacy!$F$2:$J$109,2,FALSE)</f>
        <v>Marcin</v>
      </c>
      <c r="M167" s="21" t="str">
        <f>VLOOKUP(K167,Prowadzacy!$F$2:$K$109,3,FALSE)</f>
        <v>Stanisław</v>
      </c>
      <c r="N167" s="21" t="str">
        <f>VLOOKUP(K167,Prowadzacy!$F$2:$K$109,4,FALSE)</f>
        <v>Pawlak</v>
      </c>
      <c r="O167" s="22" t="str">
        <f>VLOOKUP(K167,Prowadzacy!$F$2:$M$109,8,FALSE)</f>
        <v xml:space="preserve">Marcin | Pawlak | Dr inż. |  ( 05337 ) </v>
      </c>
      <c r="P167" s="22" t="str">
        <f>VLOOKUP(K167,Prowadzacy!$F$2:$K$109,5,FALSE)</f>
        <v>K37W05D02</v>
      </c>
      <c r="Q167" s="22" t="str">
        <f>VLOOKUP(K167,Prowadzacy!$F$2:$K$109,6,FALSE)</f>
        <v>ZNEMAP</v>
      </c>
      <c r="R167" s="36" t="s">
        <v>1464</v>
      </c>
      <c r="S167" s="22" t="str">
        <f>VLOOKUP(R167,Prowadzacy!$F$2:$K$109,2,FALSE)</f>
        <v>Krzysztof</v>
      </c>
      <c r="T167" s="22" t="str">
        <f>VLOOKUP(R167,Prowadzacy!$F$2:$K$109,3,FALSE)</f>
        <v>Paweł</v>
      </c>
      <c r="U167" s="22" t="str">
        <f>VLOOKUP(R167,Prowadzacy!$F$2:$K$109,4,FALSE)</f>
        <v>Dyrcz</v>
      </c>
      <c r="V167" s="22" t="str">
        <f>VLOOKUP(R167,Prowadzacy!$F$2:$M$109,8,FALSE)</f>
        <v xml:space="preserve">Krzysztof | Dyrcz | Dr inż. |  ( 05307 ) </v>
      </c>
      <c r="W167" s="37"/>
      <c r="X167" s="36" t="s">
        <v>222</v>
      </c>
      <c r="Y167" s="37"/>
      <c r="Z167" s="36"/>
      <c r="AA167" s="12"/>
      <c r="AB167" s="10"/>
      <c r="AC167" s="10"/>
      <c r="AD167" s="10"/>
      <c r="AE167" s="10"/>
      <c r="AF167" s="10"/>
      <c r="AG167" s="10"/>
      <c r="AH167" s="10"/>
      <c r="AI167" s="10"/>
      <c r="AJ167" s="10"/>
      <c r="AK167" s="10"/>
      <c r="AL167" s="10"/>
    </row>
    <row r="168" spans="1:38" ht="180.75">
      <c r="A168" s="146">
        <v>163</v>
      </c>
      <c r="B168" s="22" t="str">
        <f>VLOOKUP(E168,studia!$F$1:$I$12,2,FALSE)</f>
        <v>Automatyka Przemysłowa</v>
      </c>
      <c r="C168" s="22" t="str">
        <f>VLOOKUP(E168,studia!$F$1:$I$12,3,FALSE)</f>
        <v>mgr</v>
      </c>
      <c r="D168" s="22" t="str">
        <f>VLOOKUP(E168,studia!$F$1:$I$12,4,FALSE)</f>
        <v>AMU</v>
      </c>
      <c r="E168" s="36" t="s">
        <v>653</v>
      </c>
      <c r="F168" s="163" t="s">
        <v>2172</v>
      </c>
      <c r="G168" s="37" t="s">
        <v>230</v>
      </c>
      <c r="H168" s="37" t="s">
        <v>1310</v>
      </c>
      <c r="I168" s="37" t="s">
        <v>1311</v>
      </c>
      <c r="J168" s="37" t="s">
        <v>1312</v>
      </c>
      <c r="K168" s="37" t="s">
        <v>1309</v>
      </c>
      <c r="L168" s="21" t="str">
        <f>VLOOKUP(K168,Prowadzacy!$F$2:$J$109,2,FALSE)</f>
        <v>Marcin</v>
      </c>
      <c r="M168" s="21" t="str">
        <f>VLOOKUP(K168,Prowadzacy!$F$2:$K$109,3,FALSE)</f>
        <v>Stanisław</v>
      </c>
      <c r="N168" s="21" t="str">
        <f>VLOOKUP(K168,Prowadzacy!$F$2:$K$109,4,FALSE)</f>
        <v>Pawlak</v>
      </c>
      <c r="O168" s="22" t="str">
        <f>VLOOKUP(K168,Prowadzacy!$F$2:$M$109,8,FALSE)</f>
        <v xml:space="preserve">Marcin | Pawlak | Dr inż. |  ( 05337 ) </v>
      </c>
      <c r="P168" s="22" t="str">
        <f>VLOOKUP(K168,Prowadzacy!$F$2:$K$109,5,FALSE)</f>
        <v>K37W05D02</v>
      </c>
      <c r="Q168" s="22" t="str">
        <f>VLOOKUP(K168,Prowadzacy!$F$2:$K$109,6,FALSE)</f>
        <v>ZNEMAP</v>
      </c>
      <c r="R168" s="36" t="s">
        <v>1464</v>
      </c>
      <c r="S168" s="22" t="str">
        <f>VLOOKUP(R168,Prowadzacy!$F$2:$K$109,2,FALSE)</f>
        <v>Krzysztof</v>
      </c>
      <c r="T168" s="22" t="str">
        <f>VLOOKUP(R168,Prowadzacy!$F$2:$K$109,3,FALSE)</f>
        <v>Paweł</v>
      </c>
      <c r="U168" s="22" t="str">
        <f>VLOOKUP(R168,Prowadzacy!$F$2:$K$109,4,FALSE)</f>
        <v>Dyrcz</v>
      </c>
      <c r="V168" s="22" t="str">
        <f>VLOOKUP(R168,Prowadzacy!$F$2:$M$109,8,FALSE)</f>
        <v xml:space="preserve">Krzysztof | Dyrcz | Dr inż. |  ( 05307 ) </v>
      </c>
      <c r="W168" s="37"/>
      <c r="X168" s="36" t="s">
        <v>222</v>
      </c>
      <c r="Y168" s="37"/>
      <c r="Z168" s="36"/>
      <c r="AA168" s="12"/>
      <c r="AB168" s="10"/>
      <c r="AC168" s="10"/>
      <c r="AD168" s="10"/>
      <c r="AE168" s="10"/>
      <c r="AF168" s="10"/>
      <c r="AG168" s="10"/>
      <c r="AH168" s="10"/>
      <c r="AI168" s="10"/>
      <c r="AJ168" s="10"/>
      <c r="AK168" s="10"/>
      <c r="AL168" s="10"/>
    </row>
    <row r="169" spans="1:38" ht="244.5">
      <c r="A169" s="151">
        <v>164</v>
      </c>
      <c r="B169" s="22" t="str">
        <f>VLOOKUP(E169,studia!$F$1:$I$12,2,FALSE)</f>
        <v>Automatyka Przemysłowa</v>
      </c>
      <c r="C169" s="22" t="str">
        <f>VLOOKUP(E169,studia!$F$1:$I$12,3,FALSE)</f>
        <v>mgr</v>
      </c>
      <c r="D169" s="22" t="str">
        <f>VLOOKUP(E169,studia!$F$1:$I$12,4,FALSE)</f>
        <v>AMU</v>
      </c>
      <c r="E169" s="36" t="s">
        <v>653</v>
      </c>
      <c r="F169" s="163" t="s">
        <v>2172</v>
      </c>
      <c r="G169" s="37" t="s">
        <v>230</v>
      </c>
      <c r="H169" s="37" t="s">
        <v>1352</v>
      </c>
      <c r="I169" s="37" t="s">
        <v>1353</v>
      </c>
      <c r="J169" s="37" t="s">
        <v>1354</v>
      </c>
      <c r="K169" s="37" t="s">
        <v>1339</v>
      </c>
      <c r="L169" s="21" t="str">
        <f>VLOOKUP(K169,Prowadzacy!$F$2:$J$109,2,FALSE)</f>
        <v>Piotr</v>
      </c>
      <c r="M169" s="21" t="str">
        <f>VLOOKUP(K169,Prowadzacy!$F$2:$K$109,3,FALSE)</f>
        <v>Jóżef</v>
      </c>
      <c r="N169" s="21" t="str">
        <f>VLOOKUP(K169,Prowadzacy!$F$2:$K$109,4,FALSE)</f>
        <v>Serkies</v>
      </c>
      <c r="O169" s="22" t="str">
        <f>VLOOKUP(K169,Prowadzacy!$F$2:$M$109,8,FALSE)</f>
        <v xml:space="preserve">Piotr | Serkies | Dr hab. inż. |  ( 05383 ) </v>
      </c>
      <c r="P169" s="22" t="str">
        <f>VLOOKUP(K169,Prowadzacy!$F$2:$K$109,5,FALSE)</f>
        <v>K37W05D02</v>
      </c>
      <c r="Q169" s="22" t="str">
        <f>VLOOKUP(K169,Prowadzacy!$F$2:$K$109,6,FALSE)</f>
        <v>ZNEMAP</v>
      </c>
      <c r="R169" s="36" t="s">
        <v>1367</v>
      </c>
      <c r="S169" s="22" t="str">
        <f>VLOOKUP(R169,Prowadzacy!$F$2:$K$109,2,FALSE)</f>
        <v>Grzegorz</v>
      </c>
      <c r="T169" s="22" t="str">
        <f>VLOOKUP(R169,Prowadzacy!$F$2:$K$109,3,FALSE)</f>
        <v>Jakub</v>
      </c>
      <c r="U169" s="22" t="str">
        <f>VLOOKUP(R169,Prowadzacy!$F$2:$K$109,4,FALSE)</f>
        <v>Tarchała</v>
      </c>
      <c r="V169" s="22" t="str">
        <f>VLOOKUP(R169,Prowadzacy!$F$2:$M$109,8,FALSE)</f>
        <v xml:space="preserve">Grzegorz | Tarchała | Dr hab. inż. |  ( 05385 ) </v>
      </c>
      <c r="W169" s="37"/>
      <c r="X169" s="36" t="s">
        <v>222</v>
      </c>
      <c r="Y169" s="37"/>
      <c r="Z169" s="36"/>
      <c r="AA169" s="12"/>
      <c r="AB169" s="10"/>
      <c r="AC169" s="10"/>
      <c r="AD169" s="10"/>
      <c r="AE169" s="10"/>
      <c r="AF169" s="10"/>
      <c r="AG169" s="10"/>
      <c r="AH169" s="10"/>
      <c r="AI169" s="10"/>
      <c r="AJ169" s="10"/>
      <c r="AK169" s="10"/>
      <c r="AL169" s="10"/>
    </row>
    <row r="170" spans="1:38" ht="206.25">
      <c r="A170" s="146">
        <v>165</v>
      </c>
      <c r="B170" s="22" t="str">
        <f>VLOOKUP(E170,studia!$F$1:$I$12,2,FALSE)</f>
        <v>Automatyka Przemysłowa</v>
      </c>
      <c r="C170" s="22" t="str">
        <f>VLOOKUP(E170,studia!$F$1:$I$12,3,FALSE)</f>
        <v>mgr</v>
      </c>
      <c r="D170" s="22" t="str">
        <f>VLOOKUP(E170,studia!$F$1:$I$12,4,FALSE)</f>
        <v>AMU</v>
      </c>
      <c r="E170" s="36" t="s">
        <v>653</v>
      </c>
      <c r="F170" s="163" t="s">
        <v>2172</v>
      </c>
      <c r="G170" s="37" t="s">
        <v>230</v>
      </c>
      <c r="H170" s="37" t="s">
        <v>1355</v>
      </c>
      <c r="I170" s="37" t="s">
        <v>1356</v>
      </c>
      <c r="J170" s="37" t="s">
        <v>1357</v>
      </c>
      <c r="K170" s="37" t="s">
        <v>1339</v>
      </c>
      <c r="L170" s="21" t="str">
        <f>VLOOKUP(K170,Prowadzacy!$F$2:$J$109,2,FALSE)</f>
        <v>Piotr</v>
      </c>
      <c r="M170" s="21" t="str">
        <f>VLOOKUP(K170,Prowadzacy!$F$2:$K$109,3,FALSE)</f>
        <v>Jóżef</v>
      </c>
      <c r="N170" s="21" t="str">
        <f>VLOOKUP(K170,Prowadzacy!$F$2:$K$109,4,FALSE)</f>
        <v>Serkies</v>
      </c>
      <c r="O170" s="22" t="str">
        <f>VLOOKUP(K170,Prowadzacy!$F$2:$M$109,8,FALSE)</f>
        <v xml:space="preserve">Piotr | Serkies | Dr hab. inż. |  ( 05383 ) </v>
      </c>
      <c r="P170" s="22" t="str">
        <f>VLOOKUP(K170,Prowadzacy!$F$2:$K$109,5,FALSE)</f>
        <v>K37W05D02</v>
      </c>
      <c r="Q170" s="22" t="str">
        <f>VLOOKUP(K170,Prowadzacy!$F$2:$K$109,6,FALSE)</f>
        <v>ZNEMAP</v>
      </c>
      <c r="R170" s="36" t="s">
        <v>1498</v>
      </c>
      <c r="S170" s="22" t="str">
        <f>VLOOKUP(R170,Prowadzacy!$F$2:$K$109,2,FALSE)</f>
        <v>Krzysztof</v>
      </c>
      <c r="T170" s="22">
        <f>VLOOKUP(R170,Prowadzacy!$F$2:$K$109,3,FALSE)</f>
        <v>0</v>
      </c>
      <c r="U170" s="22" t="str">
        <f>VLOOKUP(R170,Prowadzacy!$F$2:$K$109,4,FALSE)</f>
        <v>Szabat</v>
      </c>
      <c r="V170" s="22" t="str">
        <f>VLOOKUP(R170,Prowadzacy!$F$2:$M$109,8,FALSE)</f>
        <v xml:space="preserve">Krzysztof | Szabat | Prof. dr hab. inż. |  ( 05344 ) </v>
      </c>
      <c r="W170" s="37"/>
      <c r="X170" s="36" t="s">
        <v>222</v>
      </c>
      <c r="Y170" s="37"/>
      <c r="Z170" s="36"/>
      <c r="AA170" s="12"/>
      <c r="AB170" s="10"/>
      <c r="AC170" s="10"/>
      <c r="AD170" s="10"/>
      <c r="AE170" s="10"/>
      <c r="AF170" s="10"/>
      <c r="AG170" s="10"/>
      <c r="AH170" s="10"/>
      <c r="AI170" s="10"/>
      <c r="AJ170" s="10"/>
      <c r="AK170" s="10"/>
      <c r="AL170" s="10"/>
    </row>
    <row r="171" spans="1:38" ht="231.75">
      <c r="A171" s="151">
        <v>166</v>
      </c>
      <c r="B171" s="22" t="str">
        <f>VLOOKUP(E171,studia!$F$1:$I$12,2,FALSE)</f>
        <v>Automatyka Przemysłowa</v>
      </c>
      <c r="C171" s="22" t="str">
        <f>VLOOKUP(E171,studia!$F$1:$I$12,3,FALSE)</f>
        <v>mgr</v>
      </c>
      <c r="D171" s="22" t="str">
        <f>VLOOKUP(E171,studia!$F$1:$I$12,4,FALSE)</f>
        <v>AMU</v>
      </c>
      <c r="E171" s="36" t="s">
        <v>653</v>
      </c>
      <c r="F171" s="163" t="s">
        <v>2172</v>
      </c>
      <c r="G171" s="37" t="s">
        <v>230</v>
      </c>
      <c r="H171" s="37" t="s">
        <v>1358</v>
      </c>
      <c r="I171" s="37" t="s">
        <v>1359</v>
      </c>
      <c r="J171" s="37" t="s">
        <v>1360</v>
      </c>
      <c r="K171" s="37" t="s">
        <v>1339</v>
      </c>
      <c r="L171" s="21" t="str">
        <f>VLOOKUP(K171,Prowadzacy!$F$2:$J$109,2,FALSE)</f>
        <v>Piotr</v>
      </c>
      <c r="M171" s="21" t="str">
        <f>VLOOKUP(K171,Prowadzacy!$F$2:$K$109,3,FALSE)</f>
        <v>Jóżef</v>
      </c>
      <c r="N171" s="21" t="str">
        <f>VLOOKUP(K171,Prowadzacy!$F$2:$K$109,4,FALSE)</f>
        <v>Serkies</v>
      </c>
      <c r="O171" s="22" t="str">
        <f>VLOOKUP(K171,Prowadzacy!$F$2:$M$109,8,FALSE)</f>
        <v xml:space="preserve">Piotr | Serkies | Dr hab. inż. |  ( 05383 ) </v>
      </c>
      <c r="P171" s="22" t="str">
        <f>VLOOKUP(K171,Prowadzacy!$F$2:$K$109,5,FALSE)</f>
        <v>K37W05D02</v>
      </c>
      <c r="Q171" s="22" t="str">
        <f>VLOOKUP(K171,Prowadzacy!$F$2:$K$109,6,FALSE)</f>
        <v>ZNEMAP</v>
      </c>
      <c r="R171" s="36" t="s">
        <v>1420</v>
      </c>
      <c r="S171" s="22" t="str">
        <f>VLOOKUP(R171,Prowadzacy!$F$2:$K$109,2,FALSE)</f>
        <v>Karol</v>
      </c>
      <c r="T171" s="22">
        <f>VLOOKUP(R171,Prowadzacy!$F$2:$K$109,3,FALSE)</f>
        <v>0</v>
      </c>
      <c r="U171" s="22" t="str">
        <f>VLOOKUP(R171,Prowadzacy!$F$2:$K$109,4,FALSE)</f>
        <v>Wróbel</v>
      </c>
      <c r="V171" s="22" t="str">
        <f>VLOOKUP(R171,Prowadzacy!$F$2:$M$109,8,FALSE)</f>
        <v xml:space="preserve">Karol | Wróbel | Dr inż. |  ( 053112 ) </v>
      </c>
      <c r="W171" s="37"/>
      <c r="X171" s="36" t="s">
        <v>222</v>
      </c>
      <c r="Y171" s="37"/>
      <c r="Z171" s="36"/>
      <c r="AA171" s="12"/>
      <c r="AB171" s="10"/>
      <c r="AC171" s="10"/>
      <c r="AD171" s="10"/>
      <c r="AE171" s="10"/>
      <c r="AF171" s="10"/>
      <c r="AG171" s="10"/>
      <c r="AH171" s="10"/>
      <c r="AI171" s="10"/>
      <c r="AJ171" s="10"/>
      <c r="AK171" s="10"/>
      <c r="AL171" s="10"/>
    </row>
    <row r="172" spans="1:38" ht="244.5">
      <c r="A172" s="146">
        <v>167</v>
      </c>
      <c r="B172" s="22" t="str">
        <f>VLOOKUP(E172,studia!$F$1:$I$12,2,FALSE)</f>
        <v>Automatyka Przemysłowa</v>
      </c>
      <c r="C172" s="22" t="str">
        <f>VLOOKUP(E172,studia!$F$1:$I$12,3,FALSE)</f>
        <v>mgr</v>
      </c>
      <c r="D172" s="22" t="str">
        <f>VLOOKUP(E172,studia!$F$1:$I$12,4,FALSE)</f>
        <v>AMU</v>
      </c>
      <c r="E172" s="36" t="s">
        <v>653</v>
      </c>
      <c r="F172" s="36"/>
      <c r="G172" s="37"/>
      <c r="H172" s="37" t="s">
        <v>1361</v>
      </c>
      <c r="I172" s="37" t="s">
        <v>1362</v>
      </c>
      <c r="J172" s="37" t="s">
        <v>1363</v>
      </c>
      <c r="K172" s="37" t="s">
        <v>1339</v>
      </c>
      <c r="L172" s="21" t="str">
        <f>VLOOKUP(K172,Prowadzacy!$F$2:$J$109,2,FALSE)</f>
        <v>Piotr</v>
      </c>
      <c r="M172" s="21" t="str">
        <f>VLOOKUP(K172,Prowadzacy!$F$2:$K$109,3,FALSE)</f>
        <v>Jóżef</v>
      </c>
      <c r="N172" s="21" t="str">
        <f>VLOOKUP(K172,Prowadzacy!$F$2:$K$109,4,FALSE)</f>
        <v>Serkies</v>
      </c>
      <c r="O172" s="22" t="str">
        <f>VLOOKUP(K172,Prowadzacy!$F$2:$M$109,8,FALSE)</f>
        <v xml:space="preserve">Piotr | Serkies | Dr hab. inż. |  ( 05383 ) </v>
      </c>
      <c r="P172" s="22" t="str">
        <f>VLOOKUP(K172,Prowadzacy!$F$2:$K$109,5,FALSE)</f>
        <v>K37W05D02</v>
      </c>
      <c r="Q172" s="22" t="str">
        <f>VLOOKUP(K172,Prowadzacy!$F$2:$K$109,6,FALSE)</f>
        <v>ZNEMAP</v>
      </c>
      <c r="R172" s="36" t="s">
        <v>1498</v>
      </c>
      <c r="S172" s="22" t="str">
        <f>VLOOKUP(R172,Prowadzacy!$F$2:$K$109,2,FALSE)</f>
        <v>Krzysztof</v>
      </c>
      <c r="T172" s="22">
        <f>VLOOKUP(R172,Prowadzacy!$F$2:$K$109,3,FALSE)</f>
        <v>0</v>
      </c>
      <c r="U172" s="22" t="str">
        <f>VLOOKUP(R172,Prowadzacy!$F$2:$K$109,4,FALSE)</f>
        <v>Szabat</v>
      </c>
      <c r="V172" s="22" t="str">
        <f>VLOOKUP(R172,Prowadzacy!$F$2:$M$109,8,FALSE)</f>
        <v xml:space="preserve">Krzysztof | Szabat | Prof. dr hab. inż. |  ( 05344 ) </v>
      </c>
      <c r="W172" s="37"/>
      <c r="X172" s="36" t="s">
        <v>222</v>
      </c>
      <c r="Y172" s="37"/>
      <c r="Z172" s="36"/>
      <c r="AA172" s="12"/>
      <c r="AB172" s="10"/>
      <c r="AC172" s="10"/>
      <c r="AD172" s="10"/>
      <c r="AE172" s="10"/>
      <c r="AF172" s="10"/>
      <c r="AG172" s="10"/>
      <c r="AH172" s="10"/>
      <c r="AI172" s="10"/>
      <c r="AJ172" s="10"/>
      <c r="AK172" s="10"/>
      <c r="AL172" s="10"/>
    </row>
    <row r="173" spans="1:38" ht="117">
      <c r="A173" s="151">
        <v>168</v>
      </c>
      <c r="B173" s="22" t="str">
        <f>VLOOKUP(E173,studia!$F$1:$I$12,2,FALSE)</f>
        <v>Automatyka Przemysłowa</v>
      </c>
      <c r="C173" s="22" t="str">
        <f>VLOOKUP(E173,studia!$F$1:$I$12,3,FALSE)</f>
        <v>mgr</v>
      </c>
      <c r="D173" s="22" t="str">
        <f>VLOOKUP(E173,studia!$F$1:$I$12,4,FALSE)</f>
        <v>AMU</v>
      </c>
      <c r="E173" s="36" t="s">
        <v>653</v>
      </c>
      <c r="F173" s="36"/>
      <c r="G173" s="37"/>
      <c r="H173" s="37" t="s">
        <v>1885</v>
      </c>
      <c r="I173" s="37" t="s">
        <v>1886</v>
      </c>
      <c r="J173" s="37" t="s">
        <v>1887</v>
      </c>
      <c r="K173" s="37" t="s">
        <v>1498</v>
      </c>
      <c r="L173" s="21" t="str">
        <f>VLOOKUP(K173,Prowadzacy!$F$2:$J$109,2,FALSE)</f>
        <v>Krzysztof</v>
      </c>
      <c r="M173" s="21">
        <f>VLOOKUP(K173,Prowadzacy!$F$2:$K$109,3,FALSE)</f>
        <v>0</v>
      </c>
      <c r="N173" s="21" t="str">
        <f>VLOOKUP(K173,Prowadzacy!$F$2:$K$109,4,FALSE)</f>
        <v>Szabat</v>
      </c>
      <c r="O173" s="22" t="str">
        <f>VLOOKUP(K173,Prowadzacy!$F$2:$M$109,8,FALSE)</f>
        <v xml:space="preserve">Krzysztof | Szabat | Prof. dr hab. inż. |  ( 05344 ) </v>
      </c>
      <c r="P173" s="22" t="str">
        <f>VLOOKUP(K173,Prowadzacy!$F$2:$K$109,5,FALSE)</f>
        <v>K37W05D02</v>
      </c>
      <c r="Q173" s="22" t="str">
        <f>VLOOKUP(K173,Prowadzacy!$F$2:$K$109,6,FALSE)</f>
        <v>ZNEMAP</v>
      </c>
      <c r="R173" s="36" t="s">
        <v>1420</v>
      </c>
      <c r="S173" s="22"/>
      <c r="T173" s="22"/>
      <c r="U173" s="22"/>
      <c r="V173" s="22"/>
      <c r="W173" s="37"/>
      <c r="X173" s="36"/>
      <c r="Y173" s="37"/>
      <c r="Z173" s="36"/>
      <c r="AA173" s="12"/>
      <c r="AB173" s="10"/>
      <c r="AC173" s="10"/>
      <c r="AD173" s="10"/>
      <c r="AE173" s="10"/>
      <c r="AF173" s="10"/>
      <c r="AG173" s="10"/>
      <c r="AH173" s="10"/>
      <c r="AI173" s="10"/>
      <c r="AJ173" s="10"/>
      <c r="AK173" s="10"/>
      <c r="AL173" s="10"/>
    </row>
    <row r="174" spans="1:38" ht="155.25">
      <c r="A174" s="146">
        <v>169</v>
      </c>
      <c r="B174" s="22" t="str">
        <f>VLOOKUP(E174,studia!$F$1:$I$12,2,FALSE)</f>
        <v>Automatyka Przemysłowa</v>
      </c>
      <c r="C174" s="22" t="str">
        <f>VLOOKUP(E174,studia!$F$1:$I$12,3,FALSE)</f>
        <v>mgr</v>
      </c>
      <c r="D174" s="22" t="str">
        <f>VLOOKUP(E174,studia!$F$1:$I$12,4,FALSE)</f>
        <v>AMU</v>
      </c>
      <c r="E174" s="36" t="s">
        <v>653</v>
      </c>
      <c r="F174" s="36"/>
      <c r="G174" s="37"/>
      <c r="H174" s="37" t="s">
        <v>1888</v>
      </c>
      <c r="I174" s="37" t="s">
        <v>1889</v>
      </c>
      <c r="J174" s="37" t="s">
        <v>1890</v>
      </c>
      <c r="K174" s="37" t="s">
        <v>1498</v>
      </c>
      <c r="L174" s="21" t="str">
        <f>VLOOKUP(K174,Prowadzacy!$F$2:$J$109,2,FALSE)</f>
        <v>Krzysztof</v>
      </c>
      <c r="M174" s="21">
        <f>VLOOKUP(K174,Prowadzacy!$F$2:$K$109,3,FALSE)</f>
        <v>0</v>
      </c>
      <c r="N174" s="21" t="str">
        <f>VLOOKUP(K174,Prowadzacy!$F$2:$K$109,4,FALSE)</f>
        <v>Szabat</v>
      </c>
      <c r="O174" s="22" t="str">
        <f>VLOOKUP(K174,Prowadzacy!$F$2:$M$109,8,FALSE)</f>
        <v xml:space="preserve">Krzysztof | Szabat | Prof. dr hab. inż. |  ( 05344 ) </v>
      </c>
      <c r="P174" s="22" t="str">
        <f>VLOOKUP(K174,Prowadzacy!$F$2:$K$109,5,FALSE)</f>
        <v>K37W05D02</v>
      </c>
      <c r="Q174" s="22" t="str">
        <f>VLOOKUP(K174,Prowadzacy!$F$2:$K$109,6,FALSE)</f>
        <v>ZNEMAP</v>
      </c>
      <c r="R174" s="36" t="s">
        <v>1420</v>
      </c>
      <c r="S174" s="22"/>
      <c r="T174" s="22"/>
      <c r="U174" s="22"/>
      <c r="V174" s="22"/>
      <c r="W174" s="37"/>
      <c r="X174" s="36"/>
      <c r="Y174" s="37"/>
      <c r="Z174" s="36"/>
      <c r="AA174" s="12"/>
      <c r="AB174" s="10"/>
      <c r="AC174" s="10"/>
      <c r="AD174" s="10"/>
      <c r="AE174" s="10"/>
      <c r="AF174" s="10"/>
      <c r="AG174" s="10"/>
      <c r="AH174" s="10"/>
      <c r="AI174" s="10"/>
      <c r="AJ174" s="10"/>
      <c r="AK174" s="10"/>
      <c r="AL174" s="10"/>
    </row>
    <row r="175" spans="1:38" ht="155.25">
      <c r="A175" s="151">
        <v>170</v>
      </c>
      <c r="B175" s="22" t="str">
        <f>VLOOKUP(E175,studia!$F$1:$I$12,2,FALSE)</f>
        <v>Automatyka Przemysłowa</v>
      </c>
      <c r="C175" s="22" t="str">
        <f>VLOOKUP(E175,studia!$F$1:$I$12,3,FALSE)</f>
        <v>mgr</v>
      </c>
      <c r="D175" s="22" t="str">
        <f>VLOOKUP(E175,studia!$F$1:$I$12,4,FALSE)</f>
        <v>AMU</v>
      </c>
      <c r="E175" s="36" t="s">
        <v>653</v>
      </c>
      <c r="F175" s="36"/>
      <c r="G175" s="37"/>
      <c r="H175" s="37" t="s">
        <v>1891</v>
      </c>
      <c r="I175" s="37" t="s">
        <v>1892</v>
      </c>
      <c r="J175" s="37" t="s">
        <v>1893</v>
      </c>
      <c r="K175" s="37" t="s">
        <v>1498</v>
      </c>
      <c r="L175" s="21" t="str">
        <f>VLOOKUP(K175,Prowadzacy!$F$2:$J$109,2,FALSE)</f>
        <v>Krzysztof</v>
      </c>
      <c r="M175" s="21">
        <f>VLOOKUP(K175,Prowadzacy!$F$2:$K$109,3,FALSE)</f>
        <v>0</v>
      </c>
      <c r="N175" s="21" t="str">
        <f>VLOOKUP(K175,Prowadzacy!$F$2:$K$109,4,FALSE)</f>
        <v>Szabat</v>
      </c>
      <c r="O175" s="22" t="str">
        <f>VLOOKUP(K175,Prowadzacy!$F$2:$M$109,8,FALSE)</f>
        <v xml:space="preserve">Krzysztof | Szabat | Prof. dr hab. inż. |  ( 05344 ) </v>
      </c>
      <c r="P175" s="22" t="str">
        <f>VLOOKUP(K175,Prowadzacy!$F$2:$K$109,5,FALSE)</f>
        <v>K37W05D02</v>
      </c>
      <c r="Q175" s="22" t="str">
        <f>VLOOKUP(K175,Prowadzacy!$F$2:$K$109,6,FALSE)</f>
        <v>ZNEMAP</v>
      </c>
      <c r="R175" s="36" t="s">
        <v>1091</v>
      </c>
      <c r="S175" s="22"/>
      <c r="T175" s="22"/>
      <c r="U175" s="22"/>
      <c r="V175" s="22"/>
      <c r="W175" s="37"/>
      <c r="X175" s="36"/>
      <c r="Y175" s="37"/>
      <c r="Z175" s="36"/>
      <c r="AA175" s="12"/>
      <c r="AB175" s="10"/>
      <c r="AC175" s="10"/>
      <c r="AD175" s="10"/>
      <c r="AE175" s="10"/>
      <c r="AF175" s="10"/>
      <c r="AG175" s="10"/>
      <c r="AH175" s="10"/>
      <c r="AI175" s="10"/>
      <c r="AJ175" s="10"/>
      <c r="AK175" s="10"/>
      <c r="AL175" s="10"/>
    </row>
    <row r="176" spans="1:38" ht="180.75">
      <c r="A176" s="146">
        <v>171</v>
      </c>
      <c r="B176" s="22" t="str">
        <f>VLOOKUP(E176,studia!$F$1:$I$12,2,FALSE)</f>
        <v>Automatyka Przemysłowa</v>
      </c>
      <c r="C176" s="22" t="str">
        <f>VLOOKUP(E176,studia!$F$1:$I$12,3,FALSE)</f>
        <v>mgr</v>
      </c>
      <c r="D176" s="22" t="str">
        <f>VLOOKUP(E176,studia!$F$1:$I$12,4,FALSE)</f>
        <v>AMU</v>
      </c>
      <c r="E176" s="36" t="s">
        <v>653</v>
      </c>
      <c r="F176" s="36"/>
      <c r="G176" s="37"/>
      <c r="H176" s="37" t="s">
        <v>1374</v>
      </c>
      <c r="I176" s="37" t="s">
        <v>1375</v>
      </c>
      <c r="J176" s="37" t="s">
        <v>1376</v>
      </c>
      <c r="K176" s="37" t="s">
        <v>1367</v>
      </c>
      <c r="L176" s="21" t="str">
        <f>VLOOKUP(K176,Prowadzacy!$F$2:$J$109,2,FALSE)</f>
        <v>Grzegorz</v>
      </c>
      <c r="M176" s="21" t="str">
        <f>VLOOKUP(K176,Prowadzacy!$F$2:$K$109,3,FALSE)</f>
        <v>Jakub</v>
      </c>
      <c r="N176" s="21" t="str">
        <f>VLOOKUP(K176,Prowadzacy!$F$2:$K$109,4,FALSE)</f>
        <v>Tarchała</v>
      </c>
      <c r="O176" s="22" t="str">
        <f>VLOOKUP(K176,Prowadzacy!$F$2:$M$109,8,FALSE)</f>
        <v xml:space="preserve">Grzegorz | Tarchała | Dr hab. inż. |  ( 05385 ) </v>
      </c>
      <c r="P176" s="22" t="str">
        <f>VLOOKUP(K176,Prowadzacy!$F$2:$K$109,5,FALSE)</f>
        <v>K37W05D02</v>
      </c>
      <c r="Q176" s="22" t="str">
        <f>VLOOKUP(K176,Prowadzacy!$F$2:$K$109,6,FALSE)</f>
        <v>ZNEMAP</v>
      </c>
      <c r="R176" s="36" t="s">
        <v>1127</v>
      </c>
      <c r="S176" s="22" t="str">
        <f>VLOOKUP(R176,Prowadzacy!$F$2:$K$109,2,FALSE)</f>
        <v>Mateusz</v>
      </c>
      <c r="T176" s="22">
        <f>VLOOKUP(R176,Prowadzacy!$F$2:$K$109,3,FALSE)</f>
        <v>0</v>
      </c>
      <c r="U176" s="22" t="str">
        <f>VLOOKUP(R176,Prowadzacy!$F$2:$K$109,4,FALSE)</f>
        <v>Dybkowski</v>
      </c>
      <c r="V176" s="22" t="str">
        <f>VLOOKUP(R176,Prowadzacy!$F$2:$M$109,8,FALSE)</f>
        <v xml:space="preserve">Mateusz | Dybkowski | Dr hab. inż. |  ( 05366 ) </v>
      </c>
      <c r="W176" s="37"/>
      <c r="X176" s="36" t="s">
        <v>222</v>
      </c>
      <c r="Y176" s="37"/>
      <c r="Z176" s="36"/>
      <c r="AA176" s="12"/>
      <c r="AB176" s="10"/>
      <c r="AC176" s="10"/>
      <c r="AD176" s="10"/>
      <c r="AE176" s="10"/>
      <c r="AF176" s="10"/>
      <c r="AG176" s="10"/>
      <c r="AH176" s="10"/>
      <c r="AI176" s="10"/>
      <c r="AJ176" s="10"/>
      <c r="AK176" s="10"/>
      <c r="AL176" s="10"/>
    </row>
    <row r="177" spans="1:38" ht="231.75">
      <c r="A177" s="151">
        <v>172</v>
      </c>
      <c r="B177" s="22" t="str">
        <f>VLOOKUP(E177,studia!$F$1:$I$12,2,FALSE)</f>
        <v>Automatyka Przemysłowa</v>
      </c>
      <c r="C177" s="22" t="str">
        <f>VLOOKUP(E177,studia!$F$1:$I$12,3,FALSE)</f>
        <v>mgr</v>
      </c>
      <c r="D177" s="22" t="str">
        <f>VLOOKUP(E177,studia!$F$1:$I$12,4,FALSE)</f>
        <v>AMU</v>
      </c>
      <c r="E177" s="36" t="s">
        <v>653</v>
      </c>
      <c r="F177" s="36"/>
      <c r="G177" s="37"/>
      <c r="H177" s="37" t="s">
        <v>1377</v>
      </c>
      <c r="I177" s="37" t="s">
        <v>1378</v>
      </c>
      <c r="J177" s="37" t="s">
        <v>1379</v>
      </c>
      <c r="K177" s="37" t="s">
        <v>1367</v>
      </c>
      <c r="L177" s="21" t="str">
        <f>VLOOKUP(K177,Prowadzacy!$F$2:$J$109,2,FALSE)</f>
        <v>Grzegorz</v>
      </c>
      <c r="M177" s="21" t="str">
        <f>VLOOKUP(K177,Prowadzacy!$F$2:$K$109,3,FALSE)</f>
        <v>Jakub</v>
      </c>
      <c r="N177" s="21" t="str">
        <f>VLOOKUP(K177,Prowadzacy!$F$2:$K$109,4,FALSE)</f>
        <v>Tarchała</v>
      </c>
      <c r="O177" s="22" t="str">
        <f>VLOOKUP(K177,Prowadzacy!$F$2:$M$109,8,FALSE)</f>
        <v xml:space="preserve">Grzegorz | Tarchała | Dr hab. inż. |  ( 05385 ) </v>
      </c>
      <c r="P177" s="22" t="str">
        <f>VLOOKUP(K177,Prowadzacy!$F$2:$K$109,5,FALSE)</f>
        <v>K37W05D02</v>
      </c>
      <c r="Q177" s="22" t="str">
        <f>VLOOKUP(K177,Prowadzacy!$F$2:$K$109,6,FALSE)</f>
        <v>ZNEMAP</v>
      </c>
      <c r="R177" s="36" t="s">
        <v>1339</v>
      </c>
      <c r="S177" s="22" t="str">
        <f>VLOOKUP(R177,Prowadzacy!$F$2:$K$109,2,FALSE)</f>
        <v>Piotr</v>
      </c>
      <c r="T177" s="22" t="str">
        <f>VLOOKUP(R177,Prowadzacy!$F$2:$K$109,3,FALSE)</f>
        <v>Jóżef</v>
      </c>
      <c r="U177" s="22" t="str">
        <f>VLOOKUP(R177,Prowadzacy!$F$2:$K$109,4,FALSE)</f>
        <v>Serkies</v>
      </c>
      <c r="V177" s="22" t="str">
        <f>VLOOKUP(R177,Prowadzacy!$F$2:$M$109,8,FALSE)</f>
        <v xml:space="preserve">Piotr | Serkies | Dr hab. inż. |  ( 05383 ) </v>
      </c>
      <c r="W177" s="37"/>
      <c r="X177" s="36" t="s">
        <v>222</v>
      </c>
      <c r="Y177" s="37"/>
      <c r="Z177" s="36"/>
      <c r="AA177" s="12"/>
      <c r="AB177" s="10"/>
      <c r="AC177" s="10"/>
      <c r="AD177" s="10"/>
      <c r="AE177" s="10"/>
      <c r="AF177" s="10"/>
      <c r="AG177" s="10"/>
      <c r="AH177" s="10"/>
      <c r="AI177" s="10"/>
      <c r="AJ177" s="10"/>
      <c r="AK177" s="10"/>
      <c r="AL177" s="10"/>
    </row>
    <row r="178" spans="1:38" ht="270">
      <c r="A178" s="146">
        <v>173</v>
      </c>
      <c r="B178" s="22" t="str">
        <f>VLOOKUP(E178,studia!$F$1:$I$12,2,FALSE)</f>
        <v>Automatyka Przemysłowa</v>
      </c>
      <c r="C178" s="22" t="str">
        <f>VLOOKUP(E178,studia!$F$1:$I$12,3,FALSE)</f>
        <v>mgr</v>
      </c>
      <c r="D178" s="22" t="str">
        <f>VLOOKUP(E178,studia!$F$1:$I$12,4,FALSE)</f>
        <v>AMU</v>
      </c>
      <c r="E178" s="36" t="s">
        <v>653</v>
      </c>
      <c r="F178" s="163" t="s">
        <v>2172</v>
      </c>
      <c r="G178" s="37" t="s">
        <v>230</v>
      </c>
      <c r="H178" s="37" t="s">
        <v>1402</v>
      </c>
      <c r="I178" s="37" t="s">
        <v>1403</v>
      </c>
      <c r="J178" s="37" t="s">
        <v>1404</v>
      </c>
      <c r="K178" s="37" t="s">
        <v>1389</v>
      </c>
      <c r="L178" s="21" t="str">
        <f>VLOOKUP(K178,Prowadzacy!$F$2:$J$109,2,FALSE)</f>
        <v>Marcin</v>
      </c>
      <c r="M178" s="21">
        <f>VLOOKUP(K178,Prowadzacy!$F$2:$K$109,3,FALSE)</f>
        <v>0</v>
      </c>
      <c r="N178" s="21" t="str">
        <f>VLOOKUP(K178,Prowadzacy!$F$2:$K$109,4,FALSE)</f>
        <v>Wolkiewicz</v>
      </c>
      <c r="O178" s="22" t="str">
        <f>VLOOKUP(K178,Prowadzacy!$F$2:$M$109,8,FALSE)</f>
        <v xml:space="preserve">Marcin | Wolkiewicz | Dr hab. inż. |  ( 05377 ) </v>
      </c>
      <c r="P178" s="22" t="str">
        <f>VLOOKUP(K178,Prowadzacy!$F$2:$K$109,5,FALSE)</f>
        <v>K37W05D02</v>
      </c>
      <c r="Q178" s="22" t="str">
        <f>VLOOKUP(K178,Prowadzacy!$F$2:$K$109,6,FALSE)</f>
        <v>ZNEMAP</v>
      </c>
      <c r="R178" s="36" t="s">
        <v>1166</v>
      </c>
      <c r="S178" s="22" t="str">
        <f>VLOOKUP(R178,Prowadzacy!$F$2:$K$109,2,FALSE)</f>
        <v>Paweł</v>
      </c>
      <c r="T178" s="22" t="str">
        <f>VLOOKUP(R178,Prowadzacy!$F$2:$K$109,3,FALSE)</f>
        <v>Grzegorz</v>
      </c>
      <c r="U178" s="22" t="str">
        <f>VLOOKUP(R178,Prowadzacy!$F$2:$K$109,4,FALSE)</f>
        <v>Ewert</v>
      </c>
      <c r="V178" s="22" t="str">
        <f>VLOOKUP(R178,Prowadzacy!$F$2:$M$109,8,FALSE)</f>
        <v xml:space="preserve">Paweł | Ewert | Dr inż. |  ( 05378 ) </v>
      </c>
      <c r="W178" s="37"/>
      <c r="X178" s="36" t="s">
        <v>222</v>
      </c>
      <c r="Y178" s="37"/>
      <c r="Z178" s="36"/>
      <c r="AA178" s="12"/>
      <c r="AB178" s="10"/>
      <c r="AC178" s="10"/>
      <c r="AD178" s="10"/>
      <c r="AE178" s="10"/>
      <c r="AF178" s="10"/>
      <c r="AG178" s="10"/>
      <c r="AH178" s="10"/>
      <c r="AI178" s="10"/>
      <c r="AJ178" s="10"/>
      <c r="AK178" s="10"/>
      <c r="AL178" s="10"/>
    </row>
    <row r="179" spans="1:38" ht="270">
      <c r="A179" s="151">
        <v>174</v>
      </c>
      <c r="B179" s="22" t="str">
        <f>VLOOKUP(E179,studia!$F$1:$I$12,2,FALSE)</f>
        <v>Automatyka Przemysłowa</v>
      </c>
      <c r="C179" s="22" t="str">
        <f>VLOOKUP(E179,studia!$F$1:$I$12,3,FALSE)</f>
        <v>mgr</v>
      </c>
      <c r="D179" s="22" t="str">
        <f>VLOOKUP(E179,studia!$F$1:$I$12,4,FALSE)</f>
        <v>AMU</v>
      </c>
      <c r="E179" s="36" t="s">
        <v>653</v>
      </c>
      <c r="F179" s="36"/>
      <c r="G179" s="37" t="s">
        <v>230</v>
      </c>
      <c r="H179" s="37" t="s">
        <v>1405</v>
      </c>
      <c r="I179" s="37" t="s">
        <v>1406</v>
      </c>
      <c r="J179" s="37" t="s">
        <v>1407</v>
      </c>
      <c r="K179" s="37" t="s">
        <v>1389</v>
      </c>
      <c r="L179" s="21" t="str">
        <f>VLOOKUP(K179,Prowadzacy!$F$2:$J$109,2,FALSE)</f>
        <v>Marcin</v>
      </c>
      <c r="M179" s="21">
        <f>VLOOKUP(K179,Prowadzacy!$F$2:$K$109,3,FALSE)</f>
        <v>0</v>
      </c>
      <c r="N179" s="21" t="str">
        <f>VLOOKUP(K179,Prowadzacy!$F$2:$K$109,4,FALSE)</f>
        <v>Wolkiewicz</v>
      </c>
      <c r="O179" s="22" t="str">
        <f>VLOOKUP(K179,Prowadzacy!$F$2:$M$109,8,FALSE)</f>
        <v xml:space="preserve">Marcin | Wolkiewicz | Dr hab. inż. |  ( 05377 ) </v>
      </c>
      <c r="P179" s="22" t="str">
        <f>VLOOKUP(K179,Prowadzacy!$F$2:$K$109,5,FALSE)</f>
        <v>K37W05D02</v>
      </c>
      <c r="Q179" s="22" t="str">
        <f>VLOOKUP(K179,Prowadzacy!$F$2:$K$109,6,FALSE)</f>
        <v>ZNEMAP</v>
      </c>
      <c r="R179" s="36" t="s">
        <v>1450</v>
      </c>
      <c r="S179" s="22" t="str">
        <f>VLOOKUP(R179,Prowadzacy!$F$2:$K$109,2,FALSE)</f>
        <v>Tomasz</v>
      </c>
      <c r="T179" s="22" t="str">
        <f>VLOOKUP(R179,Prowadzacy!$F$2:$K$109,3,FALSE)</f>
        <v>Jacek</v>
      </c>
      <c r="U179" s="22" t="str">
        <f>VLOOKUP(R179,Prowadzacy!$F$2:$K$109,4,FALSE)</f>
        <v>Zawilak</v>
      </c>
      <c r="V179" s="22" t="str">
        <f>VLOOKUP(R179,Prowadzacy!$F$2:$M$109,8,FALSE)</f>
        <v xml:space="preserve">Tomasz | Zawilak | Dr inż. |  ( 05362 ) </v>
      </c>
      <c r="W179" s="37"/>
      <c r="X179" s="36" t="s">
        <v>222</v>
      </c>
      <c r="Y179" s="37"/>
      <c r="Z179" s="36"/>
      <c r="AA179" s="12"/>
      <c r="AB179" s="10"/>
      <c r="AC179" s="10"/>
      <c r="AD179" s="10"/>
      <c r="AE179" s="10"/>
      <c r="AF179" s="10"/>
      <c r="AG179" s="10"/>
      <c r="AH179" s="10"/>
      <c r="AI179" s="10"/>
      <c r="AJ179" s="10"/>
      <c r="AK179" s="10"/>
      <c r="AL179" s="10"/>
    </row>
    <row r="180" spans="1:38" ht="257.25">
      <c r="A180" s="146">
        <v>175</v>
      </c>
      <c r="B180" s="22" t="str">
        <f>VLOOKUP(E180,studia!$F$1:$I$12,2,FALSE)</f>
        <v>Automatyka Przemysłowa</v>
      </c>
      <c r="C180" s="22" t="str">
        <f>VLOOKUP(E180,studia!$F$1:$I$12,3,FALSE)</f>
        <v>mgr</v>
      </c>
      <c r="D180" s="22" t="str">
        <f>VLOOKUP(E180,studia!$F$1:$I$12,4,FALSE)</f>
        <v>AMU</v>
      </c>
      <c r="E180" s="36" t="s">
        <v>653</v>
      </c>
      <c r="F180" s="36"/>
      <c r="G180" s="37"/>
      <c r="H180" s="37" t="s">
        <v>1408</v>
      </c>
      <c r="I180" s="37" t="s">
        <v>1409</v>
      </c>
      <c r="J180" s="37" t="s">
        <v>1410</v>
      </c>
      <c r="K180" s="37" t="s">
        <v>1389</v>
      </c>
      <c r="L180" s="21" t="str">
        <f>VLOOKUP(K180,Prowadzacy!$F$2:$J$109,2,FALSE)</f>
        <v>Marcin</v>
      </c>
      <c r="M180" s="21">
        <f>VLOOKUP(K180,Prowadzacy!$F$2:$K$109,3,FALSE)</f>
        <v>0</v>
      </c>
      <c r="N180" s="21" t="str">
        <f>VLOOKUP(K180,Prowadzacy!$F$2:$K$109,4,FALSE)</f>
        <v>Wolkiewicz</v>
      </c>
      <c r="O180" s="22" t="str">
        <f>VLOOKUP(K180,Prowadzacy!$F$2:$M$109,8,FALSE)</f>
        <v xml:space="preserve">Marcin | Wolkiewicz | Dr hab. inż. |  ( 05377 ) </v>
      </c>
      <c r="P180" s="22" t="str">
        <f>VLOOKUP(K180,Prowadzacy!$F$2:$K$109,5,FALSE)</f>
        <v>K37W05D02</v>
      </c>
      <c r="Q180" s="22" t="str">
        <f>VLOOKUP(K180,Prowadzacy!$F$2:$K$109,6,FALSE)</f>
        <v>ZNEMAP</v>
      </c>
      <c r="R180" s="36" t="s">
        <v>1500</v>
      </c>
      <c r="S180" s="22" t="str">
        <f>VLOOKUP(R180,Prowadzacy!$F$2:$K$109,2,FALSE)</f>
        <v>Czesław</v>
      </c>
      <c r="T180" s="22" t="str">
        <f>VLOOKUP(R180,Prowadzacy!$F$2:$K$109,3,FALSE)</f>
        <v>Tadeusz</v>
      </c>
      <c r="U180" s="22" t="str">
        <f>VLOOKUP(R180,Prowadzacy!$F$2:$K$109,4,FALSE)</f>
        <v>Kowalski</v>
      </c>
      <c r="V180" s="22" t="str">
        <f>VLOOKUP(R180,Prowadzacy!$F$2:$M$109,8,FALSE)</f>
        <v xml:space="preserve">Czesław | Kowalski | Prof. dr hab. inż. |  ( 05321 ) </v>
      </c>
      <c r="W180" s="37"/>
      <c r="X180" s="36" t="s">
        <v>222</v>
      </c>
      <c r="Y180" s="37"/>
      <c r="Z180" s="36"/>
      <c r="AA180" s="12"/>
      <c r="AB180" s="10"/>
      <c r="AC180" s="10"/>
      <c r="AD180" s="10"/>
      <c r="AE180" s="10"/>
      <c r="AF180" s="10"/>
      <c r="AG180" s="10"/>
      <c r="AH180" s="10"/>
      <c r="AI180" s="10"/>
      <c r="AJ180" s="10"/>
      <c r="AK180" s="10"/>
      <c r="AL180" s="10"/>
    </row>
    <row r="181" spans="1:38" ht="270">
      <c r="A181" s="151">
        <v>176</v>
      </c>
      <c r="B181" s="22" t="str">
        <f>VLOOKUP(E181,studia!$F$1:$I$12,2,FALSE)</f>
        <v>Automatyka Przemysłowa</v>
      </c>
      <c r="C181" s="22" t="str">
        <f>VLOOKUP(E181,studia!$F$1:$I$12,3,FALSE)</f>
        <v>mgr</v>
      </c>
      <c r="D181" s="22" t="str">
        <f>VLOOKUP(E181,studia!$F$1:$I$12,4,FALSE)</f>
        <v>AMU</v>
      </c>
      <c r="E181" s="36" t="s">
        <v>653</v>
      </c>
      <c r="F181" s="36"/>
      <c r="G181" s="37"/>
      <c r="H181" s="37" t="s">
        <v>1411</v>
      </c>
      <c r="I181" s="37" t="s">
        <v>1412</v>
      </c>
      <c r="J181" s="37" t="s">
        <v>1413</v>
      </c>
      <c r="K181" s="37" t="s">
        <v>1389</v>
      </c>
      <c r="L181" s="21" t="str">
        <f>VLOOKUP(K181,Prowadzacy!$F$2:$J$109,2,FALSE)</f>
        <v>Marcin</v>
      </c>
      <c r="M181" s="21">
        <f>VLOOKUP(K181,Prowadzacy!$F$2:$K$109,3,FALSE)</f>
        <v>0</v>
      </c>
      <c r="N181" s="21" t="str">
        <f>VLOOKUP(K181,Prowadzacy!$F$2:$K$109,4,FALSE)</f>
        <v>Wolkiewicz</v>
      </c>
      <c r="O181" s="22" t="str">
        <f>VLOOKUP(K181,Prowadzacy!$F$2:$M$109,8,FALSE)</f>
        <v xml:space="preserve">Marcin | Wolkiewicz | Dr hab. inż. |  ( 05377 ) </v>
      </c>
      <c r="P181" s="22" t="str">
        <f>VLOOKUP(K181,Prowadzacy!$F$2:$K$109,5,FALSE)</f>
        <v>K37W05D02</v>
      </c>
      <c r="Q181" s="22" t="str">
        <f>VLOOKUP(K181,Prowadzacy!$F$2:$K$109,6,FALSE)</f>
        <v>ZNEMAP</v>
      </c>
      <c r="R181" s="36" t="s">
        <v>1450</v>
      </c>
      <c r="S181" s="22" t="str">
        <f>VLOOKUP(R181,Prowadzacy!$F$2:$K$109,2,FALSE)</f>
        <v>Tomasz</v>
      </c>
      <c r="T181" s="22" t="str">
        <f>VLOOKUP(R181,Prowadzacy!$F$2:$K$109,3,FALSE)</f>
        <v>Jacek</v>
      </c>
      <c r="U181" s="22" t="str">
        <f>VLOOKUP(R181,Prowadzacy!$F$2:$K$109,4,FALSE)</f>
        <v>Zawilak</v>
      </c>
      <c r="V181" s="22" t="str">
        <f>VLOOKUP(R181,Prowadzacy!$F$2:$M$109,8,FALSE)</f>
        <v xml:space="preserve">Tomasz | Zawilak | Dr inż. |  ( 05362 ) </v>
      </c>
      <c r="W181" s="37"/>
      <c r="X181" s="36" t="s">
        <v>222</v>
      </c>
      <c r="Y181" s="37"/>
      <c r="Z181" s="36"/>
      <c r="AA181" s="12"/>
      <c r="AB181" s="10"/>
      <c r="AC181" s="10"/>
      <c r="AD181" s="10"/>
      <c r="AE181" s="10"/>
      <c r="AF181" s="10"/>
      <c r="AG181" s="10"/>
      <c r="AH181" s="10"/>
      <c r="AI181" s="10"/>
      <c r="AJ181" s="10"/>
      <c r="AK181" s="10"/>
      <c r="AL181" s="10"/>
    </row>
    <row r="182" spans="1:38" ht="244.5">
      <c r="A182" s="146">
        <v>177</v>
      </c>
      <c r="B182" s="22" t="str">
        <f>VLOOKUP(E182,studia!$F$1:$I$12,2,FALSE)</f>
        <v>Automatyka Przemysłowa</v>
      </c>
      <c r="C182" s="22" t="str">
        <f>VLOOKUP(E182,studia!$F$1:$I$12,3,FALSE)</f>
        <v>mgr</v>
      </c>
      <c r="D182" s="22" t="str">
        <f>VLOOKUP(E182,studia!$F$1:$I$12,4,FALSE)</f>
        <v>AMU</v>
      </c>
      <c r="E182" s="36" t="s">
        <v>653</v>
      </c>
      <c r="F182" s="36"/>
      <c r="G182" s="37" t="s">
        <v>230</v>
      </c>
      <c r="H182" s="37" t="s">
        <v>1414</v>
      </c>
      <c r="I182" s="37" t="s">
        <v>1415</v>
      </c>
      <c r="J182" s="37" t="s">
        <v>1416</v>
      </c>
      <c r="K182" s="37" t="s">
        <v>1389</v>
      </c>
      <c r="L182" s="21" t="str">
        <f>VLOOKUP(K182,Prowadzacy!$F$2:$J$109,2,FALSE)</f>
        <v>Marcin</v>
      </c>
      <c r="M182" s="21">
        <f>VLOOKUP(K182,Prowadzacy!$F$2:$K$109,3,FALSE)</f>
        <v>0</v>
      </c>
      <c r="N182" s="21" t="str">
        <f>VLOOKUP(K182,Prowadzacy!$F$2:$K$109,4,FALSE)</f>
        <v>Wolkiewicz</v>
      </c>
      <c r="O182" s="22" t="str">
        <f>VLOOKUP(K182,Prowadzacy!$F$2:$M$109,8,FALSE)</f>
        <v xml:space="preserve">Marcin | Wolkiewicz | Dr hab. inż. |  ( 05377 ) </v>
      </c>
      <c r="P182" s="22" t="str">
        <f>VLOOKUP(K182,Prowadzacy!$F$2:$K$109,5,FALSE)</f>
        <v>K37W05D02</v>
      </c>
      <c r="Q182" s="22" t="str">
        <f>VLOOKUP(K182,Prowadzacy!$F$2:$K$109,6,FALSE)</f>
        <v>ZNEMAP</v>
      </c>
      <c r="R182" s="36" t="s">
        <v>1500</v>
      </c>
      <c r="S182" s="22" t="str">
        <f>VLOOKUP(R182,Prowadzacy!$F$2:$K$109,2,FALSE)</f>
        <v>Czesław</v>
      </c>
      <c r="T182" s="22" t="str">
        <f>VLOOKUP(R182,Prowadzacy!$F$2:$K$109,3,FALSE)</f>
        <v>Tadeusz</v>
      </c>
      <c r="U182" s="22" t="str">
        <f>VLOOKUP(R182,Prowadzacy!$F$2:$K$109,4,FALSE)</f>
        <v>Kowalski</v>
      </c>
      <c r="V182" s="22" t="str">
        <f>VLOOKUP(R182,Prowadzacy!$F$2:$M$109,8,FALSE)</f>
        <v xml:space="preserve">Czesław | Kowalski | Prof. dr hab. inż. |  ( 05321 ) </v>
      </c>
      <c r="W182" s="37"/>
      <c r="X182" s="36" t="s">
        <v>222</v>
      </c>
      <c r="Y182" s="37"/>
      <c r="Z182" s="36"/>
      <c r="AA182" s="12"/>
      <c r="AB182" s="10"/>
      <c r="AC182" s="10"/>
      <c r="AD182" s="10"/>
      <c r="AE182" s="10"/>
      <c r="AF182" s="10"/>
      <c r="AG182" s="10"/>
      <c r="AH182" s="10"/>
      <c r="AI182" s="10"/>
      <c r="AJ182" s="10"/>
      <c r="AK182" s="10"/>
      <c r="AL182" s="10"/>
    </row>
    <row r="183" spans="1:38" ht="193.5">
      <c r="A183" s="151">
        <v>178</v>
      </c>
      <c r="B183" s="22" t="str">
        <f>VLOOKUP(E183,studia!$F$1:$I$12,2,FALSE)</f>
        <v>Automatyka Przemysłowa</v>
      </c>
      <c r="C183" s="22" t="str">
        <f>VLOOKUP(E183,studia!$F$1:$I$12,3,FALSE)</f>
        <v>mgr</v>
      </c>
      <c r="D183" s="22" t="str">
        <f>VLOOKUP(E183,studia!$F$1:$I$12,4,FALSE)</f>
        <v>AMU</v>
      </c>
      <c r="E183" s="36" t="s">
        <v>653</v>
      </c>
      <c r="F183" s="36"/>
      <c r="G183" s="37"/>
      <c r="H183" s="37" t="s">
        <v>1558</v>
      </c>
      <c r="I183" s="37" t="s">
        <v>1559</v>
      </c>
      <c r="J183" s="37" t="s">
        <v>2049</v>
      </c>
      <c r="K183" s="37" t="s">
        <v>1560</v>
      </c>
      <c r="L183" s="21" t="str">
        <f>VLOOKUP(K183,Prowadzacy!$F$2:$J$109,2,FALSE)</f>
        <v>Jarosław</v>
      </c>
      <c r="M183" s="21" t="str">
        <f>VLOOKUP(K183,Prowadzacy!$F$2:$K$109,3,FALSE)</f>
        <v>Marian</v>
      </c>
      <c r="N183" s="21" t="str">
        <f>VLOOKUP(K183,Prowadzacy!$F$2:$K$109,4,FALSE)</f>
        <v>Szymańda</v>
      </c>
      <c r="O183" s="22" t="str">
        <f>VLOOKUP(K183,Prowadzacy!$F$2:$M$109,8,FALSE)</f>
        <v xml:space="preserve">Jarosław | Szymańda | Dr inż. |  ( 05126 ) </v>
      </c>
      <c r="P183" s="22" t="str">
        <f>VLOOKUP(K183,Prowadzacy!$F$2:$K$109,5,FALSE)</f>
        <v>K38W05D02</v>
      </c>
      <c r="Q183" s="22" t="str">
        <f>VLOOKUP(K183,Prowadzacy!$F$2:$K$109,6,FALSE)</f>
        <v>ZET</v>
      </c>
      <c r="R183" s="36" t="s">
        <v>1644</v>
      </c>
      <c r="S183" s="22" t="str">
        <f>VLOOKUP(R183,Prowadzacy!$F$2:$K$109,2,FALSE)</f>
        <v>Jacek</v>
      </c>
      <c r="T183" s="22" t="str">
        <f>VLOOKUP(R183,Prowadzacy!$F$2:$K$109,3,FALSE)</f>
        <v>Jerzy</v>
      </c>
      <c r="U183" s="22" t="str">
        <f>VLOOKUP(R183,Prowadzacy!$F$2:$K$109,4,FALSE)</f>
        <v>Rezmer</v>
      </c>
      <c r="V183" s="22" t="str">
        <f>VLOOKUP(R183,Prowadzacy!$F$2:$M$109,8,FALSE)</f>
        <v xml:space="preserve">Jacek | Rezmer | Dr hab. inż. |  ( 05120 ) </v>
      </c>
      <c r="W183" s="37"/>
      <c r="X183" s="36" t="s">
        <v>222</v>
      </c>
      <c r="Y183" s="37"/>
      <c r="Z183" s="36"/>
      <c r="AA183" s="12"/>
      <c r="AB183" s="10"/>
      <c r="AC183" s="10"/>
      <c r="AD183" s="10"/>
      <c r="AE183" s="10"/>
      <c r="AF183" s="10"/>
      <c r="AG183" s="10"/>
      <c r="AH183" s="10"/>
      <c r="AI183" s="10"/>
      <c r="AJ183" s="10"/>
      <c r="AK183" s="10"/>
      <c r="AL183" s="10"/>
    </row>
    <row r="184" spans="1:38" ht="104.25">
      <c r="A184" s="146">
        <v>179</v>
      </c>
      <c r="B184" s="22" t="str">
        <f>VLOOKUP(E184,studia!$F$1:$I$12,2,FALSE)</f>
        <v>Automatyka Przemysłowa</v>
      </c>
      <c r="C184" s="22" t="str">
        <f>VLOOKUP(E184,studia!$F$1:$I$12,3,FALSE)</f>
        <v>mgr</v>
      </c>
      <c r="D184" s="22" t="str">
        <f>VLOOKUP(E184,studia!$F$1:$I$12,4,FALSE)</f>
        <v>AMU</v>
      </c>
      <c r="E184" s="36" t="s">
        <v>653</v>
      </c>
      <c r="F184" s="36"/>
      <c r="G184" s="37"/>
      <c r="H184" s="37" t="s">
        <v>1625</v>
      </c>
      <c r="I184" s="37" t="s">
        <v>1626</v>
      </c>
      <c r="J184" s="37" t="s">
        <v>1627</v>
      </c>
      <c r="K184" s="37" t="s">
        <v>1624</v>
      </c>
      <c r="L184" s="21" t="str">
        <f>VLOOKUP(K184,Prowadzacy!$F$2:$J$109,2,FALSE)</f>
        <v>Krzysztof</v>
      </c>
      <c r="M184" s="21">
        <f>VLOOKUP(K184,Prowadzacy!$F$2:$K$109,3,FALSE)</f>
        <v>0</v>
      </c>
      <c r="N184" s="21" t="str">
        <f>VLOOKUP(K184,Prowadzacy!$F$2:$K$109,4,FALSE)</f>
        <v>Wieczorek</v>
      </c>
      <c r="O184" s="22" t="str">
        <f>VLOOKUP(K184,Prowadzacy!$F$2:$M$109,8,FALSE)</f>
        <v xml:space="preserve">Krzysztof | Wieczorek | Dr hab. inż. |  ( 05144 ) </v>
      </c>
      <c r="P184" s="22" t="str">
        <f>VLOOKUP(K184,Prowadzacy!$F$2:$K$109,5,FALSE)</f>
        <v>K38W05D02</v>
      </c>
      <c r="Q184" s="22" t="str">
        <f>VLOOKUP(K184,Prowadzacy!$F$2:$K$109,6,FALSE)</f>
        <v>ZWN</v>
      </c>
      <c r="R184" s="36" t="s">
        <v>1573</v>
      </c>
      <c r="S184" s="22" t="str">
        <f>VLOOKUP(R184,Prowadzacy!$F$2:$K$109,2,FALSE)</f>
        <v>Tomasz</v>
      </c>
      <c r="T184" s="22">
        <f>VLOOKUP(R184,Prowadzacy!$F$2:$K$109,3,FALSE)</f>
        <v>0</v>
      </c>
      <c r="U184" s="22" t="str">
        <f>VLOOKUP(R184,Prowadzacy!$F$2:$K$109,4,FALSE)</f>
        <v>Czapka</v>
      </c>
      <c r="V184" s="22" t="str">
        <f>VLOOKUP(R184,Prowadzacy!$F$2:$M$109,8,FALSE)</f>
        <v xml:space="preserve">Tomasz | Czapka | Dr inż. |  ( 05158 ) </v>
      </c>
      <c r="W184" s="37"/>
      <c r="X184" s="36" t="s">
        <v>222</v>
      </c>
      <c r="Y184" s="37"/>
      <c r="Z184" s="36"/>
      <c r="AA184" s="12"/>
      <c r="AB184" s="10"/>
      <c r="AC184" s="10"/>
      <c r="AD184" s="10"/>
      <c r="AE184" s="10"/>
      <c r="AF184" s="10"/>
      <c r="AG184" s="10"/>
      <c r="AH184" s="10"/>
      <c r="AI184" s="10"/>
      <c r="AJ184" s="10"/>
      <c r="AK184" s="10"/>
      <c r="AL184" s="10"/>
    </row>
    <row r="185" spans="1:38" ht="117">
      <c r="A185" s="151">
        <v>180</v>
      </c>
      <c r="B185" s="22" t="str">
        <f>VLOOKUP(E185,studia!$F$1:$I$12,2,FALSE)</f>
        <v>Elektrotechnika</v>
      </c>
      <c r="C185" s="22" t="str">
        <f>VLOOKUP(E185,studia!$F$1:$I$12,3,FALSE)</f>
        <v>inż.</v>
      </c>
      <c r="D185" s="22" t="str">
        <f>VLOOKUP(E185,studia!$F$1:$I$12,4,FALSE)</f>
        <v>EEN</v>
      </c>
      <c r="E185" s="36" t="s">
        <v>382</v>
      </c>
      <c r="F185" s="163" t="s">
        <v>2172</v>
      </c>
      <c r="G185" s="37" t="s">
        <v>230</v>
      </c>
      <c r="H185" s="37" t="s">
        <v>1959</v>
      </c>
      <c r="I185" s="37" t="s">
        <v>1960</v>
      </c>
      <c r="J185" s="37" t="s">
        <v>972</v>
      </c>
      <c r="K185" s="37" t="s">
        <v>971</v>
      </c>
      <c r="L185" s="21" t="str">
        <f>VLOOKUP(K185,Prowadzacy!$F$2:$J$109,2,FALSE)</f>
        <v>Marta</v>
      </c>
      <c r="M185" s="21" t="str">
        <f>VLOOKUP(K185,Prowadzacy!$F$2:$K$109,3,FALSE)</f>
        <v>Monika</v>
      </c>
      <c r="N185" s="21" t="str">
        <f>VLOOKUP(K185,Prowadzacy!$F$2:$K$109,4,FALSE)</f>
        <v>Bątkiewicz-Pantuła</v>
      </c>
      <c r="O185" s="22" t="str">
        <f>VLOOKUP(K185,Prowadzacy!$F$2:$M$109,8,FALSE)</f>
        <v xml:space="preserve">Marta | Bątkiewicz-Pantuła | Dr inż. |  ( 05298 ) </v>
      </c>
      <c r="P185" s="22" t="str">
        <f>VLOOKUP(K185,Prowadzacy!$F$2:$K$109,5,FALSE)</f>
        <v>K36W05D02</v>
      </c>
      <c r="Q185" s="22" t="str">
        <f>VLOOKUP(K185,Prowadzacy!$F$2:$K$109,6,FALSE)</f>
        <v>ZUEiEP</v>
      </c>
      <c r="R185" s="36" t="s">
        <v>977</v>
      </c>
      <c r="S185" s="22" t="str">
        <f>VLOOKUP(R185,Prowadzacy!$F$2:$K$109,2,FALSE)</f>
        <v>Kazimierz</v>
      </c>
      <c r="T185" s="22">
        <f>VLOOKUP(R185,Prowadzacy!$F$2:$K$109,3,FALSE)</f>
        <v>0</v>
      </c>
      <c r="U185" s="22" t="str">
        <f>VLOOKUP(R185,Prowadzacy!$F$2:$K$109,4,FALSE)</f>
        <v>Herlender</v>
      </c>
      <c r="V185" s="22" t="str">
        <f>VLOOKUP(R185,Prowadzacy!$F$2:$M$109,8,FALSE)</f>
        <v xml:space="preserve">Kazimierz | Herlender | Dr inż. |  ( 05211 ) </v>
      </c>
      <c r="W185" s="37"/>
      <c r="X185" s="36" t="s">
        <v>222</v>
      </c>
      <c r="Y185" s="37"/>
      <c r="Z185" s="36"/>
      <c r="AA185" s="12"/>
      <c r="AB185" s="10"/>
      <c r="AC185" s="10"/>
      <c r="AD185" s="10"/>
      <c r="AE185" s="10"/>
      <c r="AF185" s="10"/>
      <c r="AG185" s="10"/>
      <c r="AH185" s="10"/>
      <c r="AI185" s="10"/>
      <c r="AJ185" s="10"/>
      <c r="AK185" s="10"/>
      <c r="AL185" s="10"/>
    </row>
    <row r="186" spans="1:38" ht="142.5">
      <c r="A186" s="146">
        <v>181</v>
      </c>
      <c r="B186" s="22" t="str">
        <f>VLOOKUP(E186,studia!$F$1:$I$12,2,FALSE)</f>
        <v>Elektrotechnika</v>
      </c>
      <c r="C186" s="22" t="str">
        <f>VLOOKUP(E186,studia!$F$1:$I$12,3,FALSE)</f>
        <v>inż.</v>
      </c>
      <c r="D186" s="22" t="str">
        <f>VLOOKUP(E186,studia!$F$1:$I$12,4,FALSE)</f>
        <v>EEN</v>
      </c>
      <c r="E186" s="36" t="s">
        <v>382</v>
      </c>
      <c r="F186" s="163" t="s">
        <v>2172</v>
      </c>
      <c r="G186" s="37" t="s">
        <v>231</v>
      </c>
      <c r="H186" s="37" t="s">
        <v>1961</v>
      </c>
      <c r="I186" s="37" t="s">
        <v>1962</v>
      </c>
      <c r="J186" s="37" t="s">
        <v>759</v>
      </c>
      <c r="K186" s="37" t="s">
        <v>760</v>
      </c>
      <c r="L186" s="21" t="str">
        <f>VLOOKUP(K186,Prowadzacy!$F$2:$J$109,2,FALSE)</f>
        <v>Małgorzata</v>
      </c>
      <c r="M186" s="21" t="str">
        <f>VLOOKUP(K186,Prowadzacy!$F$2:$K$109,3,FALSE)</f>
        <v>Anna</v>
      </c>
      <c r="N186" s="21" t="str">
        <f>VLOOKUP(K186,Prowadzacy!$F$2:$K$109,4,FALSE)</f>
        <v>Bielówka</v>
      </c>
      <c r="O186" s="22" t="str">
        <f>VLOOKUP(K186,Prowadzacy!$F$2:$M$109,8,FALSE)</f>
        <v xml:space="preserve">Małgorzata | Bielówka | Dr inż. |  ( 05286 ) </v>
      </c>
      <c r="P186" s="22" t="str">
        <f>VLOOKUP(K186,Prowadzacy!$F$2:$K$109,5,FALSE)</f>
        <v>K36W05D02</v>
      </c>
      <c r="Q186" s="22" t="str">
        <f>VLOOKUP(K186,Prowadzacy!$F$2:$K$109,6,FALSE)</f>
        <v>ZUEiEP</v>
      </c>
      <c r="R186" s="36" t="s">
        <v>977</v>
      </c>
      <c r="S186" s="22" t="str">
        <f>VLOOKUP(R186,Prowadzacy!$F$2:$K$109,2,FALSE)</f>
        <v>Kazimierz</v>
      </c>
      <c r="T186" s="22">
        <f>VLOOKUP(R186,Prowadzacy!$F$2:$K$109,3,FALSE)</f>
        <v>0</v>
      </c>
      <c r="U186" s="22" t="str">
        <f>VLOOKUP(R186,Prowadzacy!$F$2:$K$109,4,FALSE)</f>
        <v>Herlender</v>
      </c>
      <c r="V186" s="22" t="str">
        <f>VLOOKUP(R186,Prowadzacy!$F$2:$M$109,8,FALSE)</f>
        <v xml:space="preserve">Kazimierz | Herlender | Dr inż. |  ( 05211 ) </v>
      </c>
      <c r="W186" s="37"/>
      <c r="X186" s="36" t="s">
        <v>222</v>
      </c>
      <c r="Y186" s="37"/>
      <c r="Z186" s="36"/>
      <c r="AA186" s="12"/>
      <c r="AB186" s="10"/>
      <c r="AC186" s="10"/>
      <c r="AD186" s="10"/>
      <c r="AE186" s="10"/>
      <c r="AF186" s="10"/>
      <c r="AG186" s="10"/>
      <c r="AH186" s="10"/>
      <c r="AI186" s="10"/>
      <c r="AJ186" s="10"/>
      <c r="AK186" s="10"/>
      <c r="AL186" s="10"/>
    </row>
    <row r="187" spans="1:38" ht="117">
      <c r="A187" s="151">
        <v>182</v>
      </c>
      <c r="B187" s="22" t="str">
        <f>VLOOKUP(E187,studia!$F$1:$I$12,2,FALSE)</f>
        <v>Elektrotechnika</v>
      </c>
      <c r="C187" s="22" t="str">
        <f>VLOOKUP(E187,studia!$F$1:$I$12,3,FALSE)</f>
        <v>inż.</v>
      </c>
      <c r="D187" s="22" t="str">
        <f>VLOOKUP(E187,studia!$F$1:$I$12,4,FALSE)</f>
        <v>EEN</v>
      </c>
      <c r="E187" s="36" t="s">
        <v>382</v>
      </c>
      <c r="F187" s="163" t="s">
        <v>2172</v>
      </c>
      <c r="G187" s="37" t="s">
        <v>231</v>
      </c>
      <c r="H187" s="37" t="s">
        <v>761</v>
      </c>
      <c r="I187" s="37" t="s">
        <v>762</v>
      </c>
      <c r="J187" s="37" t="s">
        <v>763</v>
      </c>
      <c r="K187" s="37" t="s">
        <v>760</v>
      </c>
      <c r="L187" s="21" t="str">
        <f>VLOOKUP(K187,Prowadzacy!$F$2:$J$109,2,FALSE)</f>
        <v>Małgorzata</v>
      </c>
      <c r="M187" s="21" t="str">
        <f>VLOOKUP(K187,Prowadzacy!$F$2:$K$109,3,FALSE)</f>
        <v>Anna</v>
      </c>
      <c r="N187" s="21" t="str">
        <f>VLOOKUP(K187,Prowadzacy!$F$2:$K$109,4,FALSE)</f>
        <v>Bielówka</v>
      </c>
      <c r="O187" s="22" t="str">
        <f>VLOOKUP(K187,Prowadzacy!$F$2:$M$109,8,FALSE)</f>
        <v xml:space="preserve">Małgorzata | Bielówka | Dr inż. |  ( 05286 ) </v>
      </c>
      <c r="P187" s="22" t="str">
        <f>VLOOKUP(K187,Prowadzacy!$F$2:$K$109,5,FALSE)</f>
        <v>K36W05D02</v>
      </c>
      <c r="Q187" s="22" t="str">
        <f>VLOOKUP(K187,Prowadzacy!$F$2:$K$109,6,FALSE)</f>
        <v>ZUEiEP</v>
      </c>
      <c r="R187" s="36" t="s">
        <v>971</v>
      </c>
      <c r="S187" s="22" t="str">
        <f>VLOOKUP(R187,Prowadzacy!$F$2:$K$109,2,FALSE)</f>
        <v>Marta</v>
      </c>
      <c r="T187" s="22" t="str">
        <f>VLOOKUP(R187,Prowadzacy!$F$2:$K$109,3,FALSE)</f>
        <v>Monika</v>
      </c>
      <c r="U187" s="22" t="str">
        <f>VLOOKUP(R187,Prowadzacy!$F$2:$K$109,4,FALSE)</f>
        <v>Bątkiewicz-Pantuła</v>
      </c>
      <c r="V187" s="22" t="str">
        <f>VLOOKUP(R187,Prowadzacy!$F$2:$M$109,8,FALSE)</f>
        <v xml:space="preserve">Marta | Bątkiewicz-Pantuła | Dr inż. |  ( 05298 ) </v>
      </c>
      <c r="W187" s="37"/>
      <c r="X187" s="36" t="s">
        <v>222</v>
      </c>
      <c r="Y187" s="37"/>
      <c r="Z187" s="36"/>
      <c r="AA187" s="12"/>
      <c r="AB187" s="10"/>
      <c r="AC187" s="10"/>
      <c r="AD187" s="10"/>
      <c r="AE187" s="10"/>
      <c r="AF187" s="10"/>
      <c r="AG187" s="10"/>
      <c r="AH187" s="10"/>
      <c r="AI187" s="10"/>
      <c r="AJ187" s="10"/>
      <c r="AK187" s="10"/>
      <c r="AL187" s="10"/>
    </row>
    <row r="188" spans="1:38" ht="142.5">
      <c r="A188" s="146">
        <v>183</v>
      </c>
      <c r="B188" s="22" t="str">
        <f>VLOOKUP(E188,studia!$F$1:$I$12,2,FALSE)</f>
        <v>Elektrotechnika</v>
      </c>
      <c r="C188" s="22" t="str">
        <f>VLOOKUP(E188,studia!$F$1:$I$12,3,FALSE)</f>
        <v>inż.</v>
      </c>
      <c r="D188" s="22" t="str">
        <f>VLOOKUP(E188,studia!$F$1:$I$12,4,FALSE)</f>
        <v>EEN</v>
      </c>
      <c r="E188" s="36" t="s">
        <v>382</v>
      </c>
      <c r="F188" s="163" t="s">
        <v>2172</v>
      </c>
      <c r="G188" s="37" t="s">
        <v>230</v>
      </c>
      <c r="H188" s="37" t="s">
        <v>764</v>
      </c>
      <c r="I188" s="37" t="s">
        <v>765</v>
      </c>
      <c r="J188" s="37" t="s">
        <v>766</v>
      </c>
      <c r="K188" s="37" t="s">
        <v>760</v>
      </c>
      <c r="L188" s="21" t="str">
        <f>VLOOKUP(K188,Prowadzacy!$F$2:$J$109,2,FALSE)</f>
        <v>Małgorzata</v>
      </c>
      <c r="M188" s="21" t="str">
        <f>VLOOKUP(K188,Prowadzacy!$F$2:$K$109,3,FALSE)</f>
        <v>Anna</v>
      </c>
      <c r="N188" s="21" t="str">
        <f>VLOOKUP(K188,Prowadzacy!$F$2:$K$109,4,FALSE)</f>
        <v>Bielówka</v>
      </c>
      <c r="O188" s="22" t="str">
        <f>VLOOKUP(K188,Prowadzacy!$F$2:$M$109,8,FALSE)</f>
        <v xml:space="preserve">Małgorzata | Bielówka | Dr inż. |  ( 05286 ) </v>
      </c>
      <c r="P188" s="22" t="str">
        <f>VLOOKUP(K188,Prowadzacy!$F$2:$K$109,5,FALSE)</f>
        <v>K36W05D02</v>
      </c>
      <c r="Q188" s="22" t="str">
        <f>VLOOKUP(K188,Prowadzacy!$F$2:$K$109,6,FALSE)</f>
        <v>ZUEiEP</v>
      </c>
      <c r="R188" s="36" t="s">
        <v>384</v>
      </c>
      <c r="S188" s="22" t="str">
        <f>VLOOKUP(R188,Prowadzacy!$F$2:$K$109,2,FALSE)</f>
        <v>Mirosław</v>
      </c>
      <c r="T188" s="22" t="str">
        <f>VLOOKUP(R188,Prowadzacy!$F$2:$K$109,3,FALSE)</f>
        <v>Marian</v>
      </c>
      <c r="U188" s="22" t="str">
        <f>VLOOKUP(R188,Prowadzacy!$F$2:$K$109,4,FALSE)</f>
        <v>Kobusiński</v>
      </c>
      <c r="V188" s="22" t="str">
        <f>VLOOKUP(R188,Prowadzacy!$F$2:$M$109,8,FALSE)</f>
        <v xml:space="preserve">Mirosław | Kobusiński | Mgr inż. |  ( 05218 ) </v>
      </c>
      <c r="W188" s="37"/>
      <c r="X188" s="36" t="s">
        <v>222</v>
      </c>
      <c r="Y188" s="37"/>
      <c r="Z188" s="36"/>
      <c r="AA188" s="12"/>
      <c r="AB188" s="10"/>
      <c r="AC188" s="10"/>
      <c r="AD188" s="10"/>
      <c r="AE188" s="10"/>
      <c r="AF188" s="10"/>
      <c r="AG188" s="10"/>
      <c r="AH188" s="10"/>
      <c r="AI188" s="10"/>
      <c r="AJ188" s="10"/>
      <c r="AK188" s="10"/>
      <c r="AL188" s="10"/>
    </row>
    <row r="189" spans="1:38" ht="142.5">
      <c r="A189" s="151">
        <v>184</v>
      </c>
      <c r="B189" s="22" t="str">
        <f>VLOOKUP(E189,studia!$F$1:$I$12,2,FALSE)</f>
        <v>Elektrotechnika</v>
      </c>
      <c r="C189" s="22" t="str">
        <f>VLOOKUP(E189,studia!$F$1:$I$12,3,FALSE)</f>
        <v>inż.</v>
      </c>
      <c r="D189" s="22" t="str">
        <f>VLOOKUP(E189,studia!$F$1:$I$12,4,FALSE)</f>
        <v>EEN</v>
      </c>
      <c r="E189" s="36" t="s">
        <v>382</v>
      </c>
      <c r="F189" s="163" t="s">
        <v>2172</v>
      </c>
      <c r="G189" s="37" t="s">
        <v>230</v>
      </c>
      <c r="H189" s="37" t="s">
        <v>767</v>
      </c>
      <c r="I189" s="37" t="s">
        <v>768</v>
      </c>
      <c r="J189" s="37" t="s">
        <v>769</v>
      </c>
      <c r="K189" s="37" t="s">
        <v>760</v>
      </c>
      <c r="L189" s="21" t="str">
        <f>VLOOKUP(K189,Prowadzacy!$F$2:$J$109,2,FALSE)</f>
        <v>Małgorzata</v>
      </c>
      <c r="M189" s="21" t="str">
        <f>VLOOKUP(K189,Prowadzacy!$F$2:$K$109,3,FALSE)</f>
        <v>Anna</v>
      </c>
      <c r="N189" s="21" t="str">
        <f>VLOOKUP(K189,Prowadzacy!$F$2:$K$109,4,FALSE)</f>
        <v>Bielówka</v>
      </c>
      <c r="O189" s="22" t="str">
        <f>VLOOKUP(K189,Prowadzacy!$F$2:$M$109,8,FALSE)</f>
        <v xml:space="preserve">Małgorzata | Bielówka | Dr inż. |  ( 05286 ) </v>
      </c>
      <c r="P189" s="22" t="str">
        <f>VLOOKUP(K189,Prowadzacy!$F$2:$K$109,5,FALSE)</f>
        <v>K36W05D02</v>
      </c>
      <c r="Q189" s="22" t="str">
        <f>VLOOKUP(K189,Prowadzacy!$F$2:$K$109,6,FALSE)</f>
        <v>ZUEiEP</v>
      </c>
      <c r="R189" s="36" t="s">
        <v>384</v>
      </c>
      <c r="S189" s="22" t="str">
        <f>VLOOKUP(R189,Prowadzacy!$F$2:$K$109,2,FALSE)</f>
        <v>Mirosław</v>
      </c>
      <c r="T189" s="22" t="str">
        <f>VLOOKUP(R189,Prowadzacy!$F$2:$K$109,3,FALSE)</f>
        <v>Marian</v>
      </c>
      <c r="U189" s="22" t="str">
        <f>VLOOKUP(R189,Prowadzacy!$F$2:$K$109,4,FALSE)</f>
        <v>Kobusiński</v>
      </c>
      <c r="V189" s="22" t="str">
        <f>VLOOKUP(R189,Prowadzacy!$F$2:$M$109,8,FALSE)</f>
        <v xml:space="preserve">Mirosław | Kobusiński | Mgr inż. |  ( 05218 ) </v>
      </c>
      <c r="W189" s="37"/>
      <c r="X189" s="36" t="s">
        <v>222</v>
      </c>
      <c r="Y189" s="37"/>
      <c r="Z189" s="36"/>
      <c r="AA189" s="12"/>
      <c r="AB189" s="10"/>
      <c r="AC189" s="10"/>
      <c r="AD189" s="10"/>
      <c r="AE189" s="10"/>
      <c r="AF189" s="10"/>
      <c r="AG189" s="10"/>
      <c r="AH189" s="10"/>
      <c r="AI189" s="10"/>
      <c r="AJ189" s="10"/>
      <c r="AK189" s="10"/>
      <c r="AL189" s="10"/>
    </row>
    <row r="190" spans="1:38" ht="66">
      <c r="A190" s="146">
        <v>185</v>
      </c>
      <c r="B190" s="22" t="str">
        <f>VLOOKUP(E190,studia!$F$1:$I$12,2,FALSE)</f>
        <v>Elektrotechnika</v>
      </c>
      <c r="C190" s="22" t="str">
        <f>VLOOKUP(E190,studia!$F$1:$I$12,3,FALSE)</f>
        <v>inż.</v>
      </c>
      <c r="D190" s="22" t="str">
        <f>VLOOKUP(E190,studia!$F$1:$I$12,4,FALSE)</f>
        <v>EEN</v>
      </c>
      <c r="E190" s="36" t="s">
        <v>382</v>
      </c>
      <c r="F190" s="36"/>
      <c r="G190" s="37"/>
      <c r="H190" s="37" t="s">
        <v>563</v>
      </c>
      <c r="I190" s="37" t="s">
        <v>564</v>
      </c>
      <c r="J190" s="37" t="s">
        <v>1963</v>
      </c>
      <c r="K190" s="37" t="s">
        <v>562</v>
      </c>
      <c r="L190" s="21" t="str">
        <f>VLOOKUP(K190,Prowadzacy!$F$2:$J$109,2,FALSE)</f>
        <v>Joanna</v>
      </c>
      <c r="M190" s="21" t="str">
        <f>VLOOKUP(K190,Prowadzacy!$F$2:$K$109,3,FALSE)</f>
        <v>Karolina</v>
      </c>
      <c r="N190" s="21" t="str">
        <f>VLOOKUP(K190,Prowadzacy!$F$2:$K$109,4,FALSE)</f>
        <v>Budzisz</v>
      </c>
      <c r="O190" s="22" t="str">
        <f>VLOOKUP(K190,Prowadzacy!$F$2:$M$109,8,FALSE)</f>
        <v xml:space="preserve">Joanna | Budzisz | Dr inż. |  ( 05404 ) </v>
      </c>
      <c r="P190" s="22" t="str">
        <f>VLOOKUP(K190,Prowadzacy!$F$2:$K$109,5,FALSE)</f>
        <v>K36W05D02</v>
      </c>
      <c r="Q190" s="22" t="str">
        <f>VLOOKUP(K190,Prowadzacy!$F$2:$K$109,6,FALSE)</f>
        <v>ZUEiEP</v>
      </c>
      <c r="R190" s="36" t="s">
        <v>517</v>
      </c>
      <c r="S190" s="22" t="str">
        <f>VLOOKUP(R190,Prowadzacy!$F$2:$K$109,2,FALSE)</f>
        <v>Wiktoria</v>
      </c>
      <c r="T190" s="22" t="str">
        <f>VLOOKUP(R190,Prowadzacy!$F$2:$K$109,3,FALSE)</f>
        <v>Maria</v>
      </c>
      <c r="U190" s="22" t="str">
        <f>VLOOKUP(R190,Prowadzacy!$F$2:$K$109,4,FALSE)</f>
        <v>Grycan</v>
      </c>
      <c r="V190" s="22" t="str">
        <f>VLOOKUP(R190,Prowadzacy!$F$2:$M$109,8,FALSE)</f>
        <v xml:space="preserve">Wiktoria | Grycan | Dr inż. |  ( 05408 ) </v>
      </c>
      <c r="W190" s="37"/>
      <c r="X190" s="36" t="s">
        <v>222</v>
      </c>
      <c r="Y190" s="37"/>
      <c r="Z190" s="36"/>
      <c r="AA190" s="12"/>
      <c r="AB190" s="10"/>
      <c r="AC190" s="10"/>
      <c r="AD190" s="10"/>
      <c r="AE190" s="10"/>
      <c r="AF190" s="10"/>
      <c r="AG190" s="10"/>
      <c r="AH190" s="10"/>
      <c r="AI190" s="10"/>
      <c r="AJ190" s="10"/>
      <c r="AK190" s="10"/>
      <c r="AL190" s="10"/>
    </row>
    <row r="191" spans="1:38" ht="53.25">
      <c r="A191" s="151">
        <v>186</v>
      </c>
      <c r="B191" s="22" t="str">
        <f>VLOOKUP(E191,studia!$F$1:$I$12,2,FALSE)</f>
        <v>Elektrotechnika</v>
      </c>
      <c r="C191" s="22" t="str">
        <f>VLOOKUP(E191,studia!$F$1:$I$12,3,FALSE)</f>
        <v>inż.</v>
      </c>
      <c r="D191" s="22" t="str">
        <f>VLOOKUP(E191,studia!$F$1:$I$12,4,FALSE)</f>
        <v>EEN</v>
      </c>
      <c r="E191" s="36" t="s">
        <v>382</v>
      </c>
      <c r="F191" s="163" t="s">
        <v>2172</v>
      </c>
      <c r="G191" s="37" t="s">
        <v>230</v>
      </c>
      <c r="H191" s="37" t="s">
        <v>582</v>
      </c>
      <c r="I191" s="37" t="s">
        <v>583</v>
      </c>
      <c r="J191" s="37" t="s">
        <v>584</v>
      </c>
      <c r="K191" s="37" t="s">
        <v>578</v>
      </c>
      <c r="L191" s="21" t="str">
        <f>VLOOKUP(K191,Prowadzacy!$F$2:$J$109,2,FALSE)</f>
        <v>Grażyna</v>
      </c>
      <c r="M191" s="21" t="str">
        <f>VLOOKUP(K191,Prowadzacy!$F$2:$K$109,3,FALSE)</f>
        <v>Zuzanna</v>
      </c>
      <c r="N191" s="21" t="str">
        <f>VLOOKUP(K191,Prowadzacy!$F$2:$K$109,4,FALSE)</f>
        <v>Dąbrowska-Kauf</v>
      </c>
      <c r="O191" s="22" t="str">
        <f>VLOOKUP(K191,Prowadzacy!$F$2:$M$109,8,FALSE)</f>
        <v xml:space="preserve">Grażyna | Dąbrowska-Kauf | Dr inż. |  ( 05206 ) </v>
      </c>
      <c r="P191" s="22" t="str">
        <f>VLOOKUP(K191,Prowadzacy!$F$2:$K$109,5,FALSE)</f>
        <v>K36W05D02</v>
      </c>
      <c r="Q191" s="22" t="str">
        <f>VLOOKUP(K191,Prowadzacy!$F$2:$K$109,6,FALSE)</f>
        <v>ZUEiEP</v>
      </c>
      <c r="R191" s="36" t="s">
        <v>734</v>
      </c>
      <c r="S191" s="22" t="str">
        <f>VLOOKUP(R191,Prowadzacy!$F$2:$K$109,2,FALSE)</f>
        <v>Janusz</v>
      </c>
      <c r="T191" s="22" t="str">
        <f>VLOOKUP(R191,Prowadzacy!$F$2:$K$109,3,FALSE)</f>
        <v>Stanisław</v>
      </c>
      <c r="U191" s="22" t="str">
        <f>VLOOKUP(R191,Prowadzacy!$F$2:$K$109,4,FALSE)</f>
        <v>Konieczny</v>
      </c>
      <c r="V191" s="22" t="str">
        <f>VLOOKUP(R191,Prowadzacy!$F$2:$M$109,8,FALSE)</f>
        <v xml:space="preserve">Janusz | Konieczny | Dr inż. |  ( 05269 ) </v>
      </c>
      <c r="W191" s="37"/>
      <c r="X191" s="36" t="s">
        <v>222</v>
      </c>
      <c r="Y191" s="37"/>
      <c r="Z191" s="36"/>
      <c r="AA191" s="12"/>
      <c r="AB191" s="10"/>
      <c r="AC191" s="10"/>
      <c r="AD191" s="10"/>
      <c r="AE191" s="10"/>
      <c r="AF191" s="10"/>
      <c r="AG191" s="10"/>
      <c r="AH191" s="10"/>
      <c r="AI191" s="10"/>
      <c r="AJ191" s="10"/>
      <c r="AK191" s="10"/>
      <c r="AL191" s="10"/>
    </row>
    <row r="192" spans="1:38" ht="66">
      <c r="A192" s="146">
        <v>187</v>
      </c>
      <c r="B192" s="22" t="str">
        <f>VLOOKUP(E192,studia!$F$1:$I$12,2,FALSE)</f>
        <v>Elektrotechnika</v>
      </c>
      <c r="C192" s="22" t="str">
        <f>VLOOKUP(E192,studia!$F$1:$I$12,3,FALSE)</f>
        <v>inż.</v>
      </c>
      <c r="D192" s="22" t="str">
        <f>VLOOKUP(E192,studia!$F$1:$I$12,4,FALSE)</f>
        <v>EEN</v>
      </c>
      <c r="E192" s="36" t="s">
        <v>382</v>
      </c>
      <c r="F192" s="163" t="s">
        <v>2172</v>
      </c>
      <c r="G192" s="37" t="s">
        <v>230</v>
      </c>
      <c r="H192" s="37" t="s">
        <v>585</v>
      </c>
      <c r="I192" s="37" t="s">
        <v>586</v>
      </c>
      <c r="J192" s="37" t="s">
        <v>587</v>
      </c>
      <c r="K192" s="37" t="s">
        <v>578</v>
      </c>
      <c r="L192" s="21" t="str">
        <f>VLOOKUP(K192,Prowadzacy!$F$2:$J$109,2,FALSE)</f>
        <v>Grażyna</v>
      </c>
      <c r="M192" s="21" t="str">
        <f>VLOOKUP(K192,Prowadzacy!$F$2:$K$109,3,FALSE)</f>
        <v>Zuzanna</v>
      </c>
      <c r="N192" s="21" t="str">
        <f>VLOOKUP(K192,Prowadzacy!$F$2:$K$109,4,FALSE)</f>
        <v>Dąbrowska-Kauf</v>
      </c>
      <c r="O192" s="22" t="str">
        <f>VLOOKUP(K192,Prowadzacy!$F$2:$M$109,8,FALSE)</f>
        <v xml:space="preserve">Grażyna | Dąbrowska-Kauf | Dr inż. |  ( 05206 ) </v>
      </c>
      <c r="P192" s="22" t="str">
        <f>VLOOKUP(K192,Prowadzacy!$F$2:$K$109,5,FALSE)</f>
        <v>K36W05D02</v>
      </c>
      <c r="Q192" s="22" t="str">
        <f>VLOOKUP(K192,Prowadzacy!$F$2:$K$109,6,FALSE)</f>
        <v>ZUEiEP</v>
      </c>
      <c r="R192" s="36" t="s">
        <v>429</v>
      </c>
      <c r="S192" s="22" t="str">
        <f>VLOOKUP(R192,Prowadzacy!$F$2:$K$109,2,FALSE)</f>
        <v>Marek</v>
      </c>
      <c r="T192" s="22" t="str">
        <f>VLOOKUP(R192,Prowadzacy!$F$2:$K$109,3,FALSE)</f>
        <v>Andrzej</v>
      </c>
      <c r="U192" s="22" t="str">
        <f>VLOOKUP(R192,Prowadzacy!$F$2:$K$109,4,FALSE)</f>
        <v>Jaworski</v>
      </c>
      <c r="V192" s="22" t="str">
        <f>VLOOKUP(R192,Prowadzacy!$F$2:$M$109,8,FALSE)</f>
        <v xml:space="preserve">Marek | Jaworski | Dr inż. |  ( 05237 ) </v>
      </c>
      <c r="W192" s="37"/>
      <c r="X192" s="36" t="s">
        <v>222</v>
      </c>
      <c r="Y192" s="37"/>
      <c r="Z192" s="36"/>
      <c r="AA192" s="12"/>
      <c r="AB192" s="10"/>
      <c r="AC192" s="10"/>
      <c r="AD192" s="10"/>
      <c r="AE192" s="10"/>
      <c r="AF192" s="10"/>
      <c r="AG192" s="10"/>
      <c r="AH192" s="10"/>
      <c r="AI192" s="10"/>
      <c r="AJ192" s="10"/>
      <c r="AK192" s="10"/>
      <c r="AL192" s="10"/>
    </row>
    <row r="193" spans="1:38" ht="66">
      <c r="A193" s="151">
        <v>188</v>
      </c>
      <c r="B193" s="22" t="str">
        <f>VLOOKUP(E193,studia!$F$1:$I$12,2,FALSE)</f>
        <v>Elektrotechnika</v>
      </c>
      <c r="C193" s="22" t="str">
        <f>VLOOKUP(E193,studia!$F$1:$I$12,3,FALSE)</f>
        <v>inż.</v>
      </c>
      <c r="D193" s="22" t="str">
        <f>VLOOKUP(E193,studia!$F$1:$I$12,4,FALSE)</f>
        <v>EEN</v>
      </c>
      <c r="E193" s="36" t="s">
        <v>382</v>
      </c>
      <c r="F193" s="163" t="s">
        <v>2172</v>
      </c>
      <c r="G193" s="37" t="s">
        <v>230</v>
      </c>
      <c r="H193" s="37" t="s">
        <v>2136</v>
      </c>
      <c r="I193" s="37" t="s">
        <v>1964</v>
      </c>
      <c r="J193" s="37" t="s">
        <v>588</v>
      </c>
      <c r="K193" s="37" t="s">
        <v>578</v>
      </c>
      <c r="L193" s="21" t="str">
        <f>VLOOKUP(K193,Prowadzacy!$F$2:$J$109,2,FALSE)</f>
        <v>Grażyna</v>
      </c>
      <c r="M193" s="21" t="str">
        <f>VLOOKUP(K193,Prowadzacy!$F$2:$K$109,3,FALSE)</f>
        <v>Zuzanna</v>
      </c>
      <c r="N193" s="21" t="str">
        <f>VLOOKUP(K193,Prowadzacy!$F$2:$K$109,4,FALSE)</f>
        <v>Dąbrowska-Kauf</v>
      </c>
      <c r="O193" s="22" t="str">
        <f>VLOOKUP(K193,Prowadzacy!$F$2:$M$109,8,FALSE)</f>
        <v xml:space="preserve">Grażyna | Dąbrowska-Kauf | Dr inż. |  ( 05206 ) </v>
      </c>
      <c r="P193" s="22" t="str">
        <f>VLOOKUP(K193,Prowadzacy!$F$2:$K$109,5,FALSE)</f>
        <v>K36W05D02</v>
      </c>
      <c r="Q193" s="22" t="str">
        <f>VLOOKUP(K193,Prowadzacy!$F$2:$K$109,6,FALSE)</f>
        <v>ZUEiEP</v>
      </c>
      <c r="R193" s="36" t="s">
        <v>734</v>
      </c>
      <c r="S193" s="22" t="str">
        <f>VLOOKUP(R193,Prowadzacy!$F$2:$K$109,2,FALSE)</f>
        <v>Janusz</v>
      </c>
      <c r="T193" s="22" t="str">
        <f>VLOOKUP(R193,Prowadzacy!$F$2:$K$109,3,FALSE)</f>
        <v>Stanisław</v>
      </c>
      <c r="U193" s="22" t="str">
        <f>VLOOKUP(R193,Prowadzacy!$F$2:$K$109,4,FALSE)</f>
        <v>Konieczny</v>
      </c>
      <c r="V193" s="22" t="str">
        <f>VLOOKUP(R193,Prowadzacy!$F$2:$M$109,8,FALSE)</f>
        <v xml:space="preserve">Janusz | Konieczny | Dr inż. |  ( 05269 ) </v>
      </c>
      <c r="W193" s="37"/>
      <c r="X193" s="36" t="s">
        <v>222</v>
      </c>
      <c r="Y193" s="37"/>
      <c r="Z193" s="36"/>
      <c r="AA193" s="12"/>
      <c r="AB193" s="10"/>
      <c r="AC193" s="10"/>
      <c r="AD193" s="10"/>
      <c r="AE193" s="10"/>
      <c r="AF193" s="10"/>
      <c r="AG193" s="10"/>
      <c r="AH193" s="10"/>
      <c r="AI193" s="10"/>
      <c r="AJ193" s="10"/>
      <c r="AK193" s="10"/>
      <c r="AL193" s="10"/>
    </row>
    <row r="194" spans="1:38" ht="78.75">
      <c r="A194" s="146">
        <v>189</v>
      </c>
      <c r="B194" s="22" t="str">
        <f>VLOOKUP(E194,studia!$F$1:$I$12,2,FALSE)</f>
        <v>Elektrotechnika</v>
      </c>
      <c r="C194" s="22" t="str">
        <f>VLOOKUP(E194,studia!$F$1:$I$12,3,FALSE)</f>
        <v>inż.</v>
      </c>
      <c r="D194" s="22" t="str">
        <f>VLOOKUP(E194,studia!$F$1:$I$12,4,FALSE)</f>
        <v>EEN</v>
      </c>
      <c r="E194" s="36" t="s">
        <v>382</v>
      </c>
      <c r="F194" s="36"/>
      <c r="G194" s="37"/>
      <c r="H194" s="37" t="s">
        <v>1965</v>
      </c>
      <c r="I194" s="37" t="s">
        <v>1966</v>
      </c>
      <c r="J194" s="37" t="s">
        <v>589</v>
      </c>
      <c r="K194" s="37" t="s">
        <v>578</v>
      </c>
      <c r="L194" s="21" t="str">
        <f>VLOOKUP(K194,Prowadzacy!$F$2:$J$109,2,FALSE)</f>
        <v>Grażyna</v>
      </c>
      <c r="M194" s="21" t="str">
        <f>VLOOKUP(K194,Prowadzacy!$F$2:$K$109,3,FALSE)</f>
        <v>Zuzanna</v>
      </c>
      <c r="N194" s="21" t="str">
        <f>VLOOKUP(K194,Prowadzacy!$F$2:$K$109,4,FALSE)</f>
        <v>Dąbrowska-Kauf</v>
      </c>
      <c r="O194" s="22" t="str">
        <f>VLOOKUP(K194,Prowadzacy!$F$2:$M$109,8,FALSE)</f>
        <v xml:space="preserve">Grażyna | Dąbrowska-Kauf | Dr inż. |  ( 05206 ) </v>
      </c>
      <c r="P194" s="22" t="str">
        <f>VLOOKUP(K194,Prowadzacy!$F$2:$K$109,5,FALSE)</f>
        <v>K36W05D02</v>
      </c>
      <c r="Q194" s="22" t="str">
        <f>VLOOKUP(K194,Prowadzacy!$F$2:$K$109,6,FALSE)</f>
        <v>ZUEiEP</v>
      </c>
      <c r="R194" s="36" t="s">
        <v>562</v>
      </c>
      <c r="S194" s="22" t="str">
        <f>VLOOKUP(R194,Prowadzacy!$F$2:$K$109,2,FALSE)</f>
        <v>Joanna</v>
      </c>
      <c r="T194" s="22" t="str">
        <f>VLOOKUP(R194,Prowadzacy!$F$2:$K$109,3,FALSE)</f>
        <v>Karolina</v>
      </c>
      <c r="U194" s="22" t="str">
        <f>VLOOKUP(R194,Prowadzacy!$F$2:$K$109,4,FALSE)</f>
        <v>Budzisz</v>
      </c>
      <c r="V194" s="22" t="str">
        <f>VLOOKUP(R194,Prowadzacy!$F$2:$M$109,8,FALSE)</f>
        <v xml:space="preserve">Joanna | Budzisz | Dr inż. |  ( 05404 ) </v>
      </c>
      <c r="W194" s="37"/>
      <c r="X194" s="36" t="s">
        <v>222</v>
      </c>
      <c r="Y194" s="37"/>
      <c r="Z194" s="36"/>
      <c r="AA194" s="12"/>
      <c r="AB194" s="10"/>
      <c r="AC194" s="10"/>
      <c r="AD194" s="10"/>
      <c r="AE194" s="10"/>
      <c r="AF194" s="10"/>
      <c r="AG194" s="10"/>
      <c r="AH194" s="10"/>
      <c r="AI194" s="10"/>
      <c r="AJ194" s="10"/>
      <c r="AK194" s="10"/>
      <c r="AL194" s="10"/>
    </row>
    <row r="195" spans="1:38" ht="129.75">
      <c r="A195" s="151">
        <v>190</v>
      </c>
      <c r="B195" s="22" t="str">
        <f>VLOOKUP(E195,studia!$F$1:$I$12,2,FALSE)</f>
        <v>Elektrotechnika</v>
      </c>
      <c r="C195" s="22" t="str">
        <f>VLOOKUP(E195,studia!$F$1:$I$12,3,FALSE)</f>
        <v>inż.</v>
      </c>
      <c r="D195" s="22" t="str">
        <f>VLOOKUP(E195,studia!$F$1:$I$12,4,FALSE)</f>
        <v>EEN</v>
      </c>
      <c r="E195" s="36" t="s">
        <v>382</v>
      </c>
      <c r="F195" s="163" t="s">
        <v>2172</v>
      </c>
      <c r="G195" s="37" t="s">
        <v>231</v>
      </c>
      <c r="H195" s="37" t="s">
        <v>590</v>
      </c>
      <c r="I195" s="37" t="s">
        <v>591</v>
      </c>
      <c r="J195" s="37" t="s">
        <v>1967</v>
      </c>
      <c r="K195" s="37" t="s">
        <v>578</v>
      </c>
      <c r="L195" s="21" t="str">
        <f>VLOOKUP(K195,Prowadzacy!$F$2:$J$109,2,FALSE)</f>
        <v>Grażyna</v>
      </c>
      <c r="M195" s="21" t="str">
        <f>VLOOKUP(K195,Prowadzacy!$F$2:$K$109,3,FALSE)</f>
        <v>Zuzanna</v>
      </c>
      <c r="N195" s="21" t="str">
        <f>VLOOKUP(K195,Prowadzacy!$F$2:$K$109,4,FALSE)</f>
        <v>Dąbrowska-Kauf</v>
      </c>
      <c r="O195" s="22" t="str">
        <f>VLOOKUP(K195,Prowadzacy!$F$2:$M$109,8,FALSE)</f>
        <v xml:space="preserve">Grażyna | Dąbrowska-Kauf | Dr inż. |  ( 05206 ) </v>
      </c>
      <c r="P195" s="22" t="str">
        <f>VLOOKUP(K195,Prowadzacy!$F$2:$K$109,5,FALSE)</f>
        <v>K36W05D02</v>
      </c>
      <c r="Q195" s="22" t="str">
        <f>VLOOKUP(K195,Prowadzacy!$F$2:$K$109,6,FALSE)</f>
        <v>ZUEiEP</v>
      </c>
      <c r="R195" s="36" t="s">
        <v>734</v>
      </c>
      <c r="S195" s="22" t="str">
        <f>VLOOKUP(R195,Prowadzacy!$F$2:$K$109,2,FALSE)</f>
        <v>Janusz</v>
      </c>
      <c r="T195" s="22" t="str">
        <f>VLOOKUP(R195,Prowadzacy!$F$2:$K$109,3,FALSE)</f>
        <v>Stanisław</v>
      </c>
      <c r="U195" s="22" t="str">
        <f>VLOOKUP(R195,Prowadzacy!$F$2:$K$109,4,FALSE)</f>
        <v>Konieczny</v>
      </c>
      <c r="V195" s="22" t="str">
        <f>VLOOKUP(R195,Prowadzacy!$F$2:$M$109,8,FALSE)</f>
        <v xml:space="preserve">Janusz | Konieczny | Dr inż. |  ( 05269 ) </v>
      </c>
      <c r="W195" s="37"/>
      <c r="X195" s="36" t="s">
        <v>222</v>
      </c>
      <c r="Y195" s="37"/>
      <c r="Z195" s="36"/>
      <c r="AA195" s="12"/>
      <c r="AB195" s="10"/>
      <c r="AC195" s="10"/>
      <c r="AD195" s="10"/>
      <c r="AE195" s="10"/>
      <c r="AF195" s="10"/>
      <c r="AG195" s="10"/>
      <c r="AH195" s="10"/>
      <c r="AI195" s="10"/>
      <c r="AJ195" s="10"/>
      <c r="AK195" s="10"/>
      <c r="AL195" s="10"/>
    </row>
    <row r="196" spans="1:38" ht="142.5">
      <c r="A196" s="146">
        <v>191</v>
      </c>
      <c r="B196" s="22" t="str">
        <f>VLOOKUP(E196,studia!$F$1:$I$12,2,FALSE)</f>
        <v>Elektrotechnika</v>
      </c>
      <c r="C196" s="22" t="str">
        <f>VLOOKUP(E196,studia!$F$1:$I$12,3,FALSE)</f>
        <v>inż.</v>
      </c>
      <c r="D196" s="22" t="str">
        <f>VLOOKUP(E196,studia!$F$1:$I$12,4,FALSE)</f>
        <v>EEN</v>
      </c>
      <c r="E196" s="36" t="s">
        <v>382</v>
      </c>
      <c r="F196" s="36"/>
      <c r="G196" s="37"/>
      <c r="H196" s="37" t="s">
        <v>922</v>
      </c>
      <c r="I196" s="37" t="s">
        <v>923</v>
      </c>
      <c r="J196" s="37" t="s">
        <v>924</v>
      </c>
      <c r="K196" s="37" t="s">
        <v>925</v>
      </c>
      <c r="L196" s="21" t="str">
        <f>VLOOKUP(K196,Prowadzacy!$F$2:$J$109,2,FALSE)</f>
        <v>Waldemar</v>
      </c>
      <c r="M196" s="21" t="str">
        <f>VLOOKUP(K196,Prowadzacy!$F$2:$K$109,3,FALSE)</f>
        <v>Paweł</v>
      </c>
      <c r="N196" s="21" t="str">
        <f>VLOOKUP(K196,Prowadzacy!$F$2:$K$109,4,FALSE)</f>
        <v>Dołęga</v>
      </c>
      <c r="O196" s="22" t="str">
        <f>VLOOKUP(K196,Prowadzacy!$F$2:$M$109,8,FALSE)</f>
        <v xml:space="preserve">Waldemar | Dołęga | Dr hab. inż. |  ( 05265 ) </v>
      </c>
      <c r="P196" s="22" t="str">
        <f>VLOOKUP(K196,Prowadzacy!$F$2:$K$109,5,FALSE)</f>
        <v>K36W05D02</v>
      </c>
      <c r="Q196" s="22" t="str">
        <f>VLOOKUP(K196,Prowadzacy!$F$2:$K$109,6,FALSE)</f>
        <v>ZUEiEP</v>
      </c>
      <c r="R196" s="36" t="s">
        <v>977</v>
      </c>
      <c r="S196" s="22" t="str">
        <f>VLOOKUP(R196,Prowadzacy!$F$2:$K$109,2,FALSE)</f>
        <v>Kazimierz</v>
      </c>
      <c r="T196" s="22">
        <f>VLOOKUP(R196,Prowadzacy!$F$2:$K$109,3,FALSE)</f>
        <v>0</v>
      </c>
      <c r="U196" s="22" t="str">
        <f>VLOOKUP(R196,Prowadzacy!$F$2:$K$109,4,FALSE)</f>
        <v>Herlender</v>
      </c>
      <c r="V196" s="22" t="str">
        <f>VLOOKUP(R196,Prowadzacy!$F$2:$M$109,8,FALSE)</f>
        <v xml:space="preserve">Kazimierz | Herlender | Dr inż. |  ( 05211 ) </v>
      </c>
      <c r="W196" s="37"/>
      <c r="X196" s="36" t="s">
        <v>222</v>
      </c>
      <c r="Y196" s="37"/>
      <c r="Z196" s="36"/>
      <c r="AA196" s="12"/>
      <c r="AB196" s="10"/>
      <c r="AC196" s="10"/>
      <c r="AD196" s="10"/>
      <c r="AE196" s="10"/>
      <c r="AF196" s="10"/>
      <c r="AG196" s="10"/>
      <c r="AH196" s="10"/>
      <c r="AI196" s="10"/>
      <c r="AJ196" s="10"/>
      <c r="AK196" s="10"/>
      <c r="AL196" s="10"/>
    </row>
    <row r="197" spans="1:38" ht="129.75">
      <c r="A197" s="151">
        <v>192</v>
      </c>
      <c r="B197" s="22" t="str">
        <f>VLOOKUP(E197,studia!$F$1:$I$12,2,FALSE)</f>
        <v>Elektrotechnika</v>
      </c>
      <c r="C197" s="22" t="str">
        <f>VLOOKUP(E197,studia!$F$1:$I$12,3,FALSE)</f>
        <v>inż.</v>
      </c>
      <c r="D197" s="22" t="str">
        <f>VLOOKUP(E197,studia!$F$1:$I$12,4,FALSE)</f>
        <v>EEN</v>
      </c>
      <c r="E197" s="36" t="s">
        <v>382</v>
      </c>
      <c r="F197" s="163" t="s">
        <v>2172</v>
      </c>
      <c r="G197" s="37" t="s">
        <v>230</v>
      </c>
      <c r="H197" s="37" t="s">
        <v>926</v>
      </c>
      <c r="I197" s="37" t="s">
        <v>927</v>
      </c>
      <c r="J197" s="37" t="s">
        <v>928</v>
      </c>
      <c r="K197" s="37" t="s">
        <v>925</v>
      </c>
      <c r="L197" s="21" t="str">
        <f>VLOOKUP(K197,Prowadzacy!$F$2:$J$109,2,FALSE)</f>
        <v>Waldemar</v>
      </c>
      <c r="M197" s="21" t="str">
        <f>VLOOKUP(K197,Prowadzacy!$F$2:$K$109,3,FALSE)</f>
        <v>Paweł</v>
      </c>
      <c r="N197" s="21" t="str">
        <f>VLOOKUP(K197,Prowadzacy!$F$2:$K$109,4,FALSE)</f>
        <v>Dołęga</v>
      </c>
      <c r="O197" s="22" t="str">
        <f>VLOOKUP(K197,Prowadzacy!$F$2:$M$109,8,FALSE)</f>
        <v xml:space="preserve">Waldemar | Dołęga | Dr hab. inż. |  ( 05265 ) </v>
      </c>
      <c r="P197" s="22" t="str">
        <f>VLOOKUP(K197,Prowadzacy!$F$2:$K$109,5,FALSE)</f>
        <v>K36W05D02</v>
      </c>
      <c r="Q197" s="22" t="str">
        <f>VLOOKUP(K197,Prowadzacy!$F$2:$K$109,6,FALSE)</f>
        <v>ZUEiEP</v>
      </c>
      <c r="R197" s="36" t="s">
        <v>977</v>
      </c>
      <c r="S197" s="22" t="str">
        <f>VLOOKUP(R197,Prowadzacy!$F$2:$K$109,2,FALSE)</f>
        <v>Kazimierz</v>
      </c>
      <c r="T197" s="22">
        <f>VLOOKUP(R197,Prowadzacy!$F$2:$K$109,3,FALSE)</f>
        <v>0</v>
      </c>
      <c r="U197" s="22" t="str">
        <f>VLOOKUP(R197,Prowadzacy!$F$2:$K$109,4,FALSE)</f>
        <v>Herlender</v>
      </c>
      <c r="V197" s="22" t="str">
        <f>VLOOKUP(R197,Prowadzacy!$F$2:$M$109,8,FALSE)</f>
        <v xml:space="preserve">Kazimierz | Herlender | Dr inż. |  ( 05211 ) </v>
      </c>
      <c r="W197" s="37"/>
      <c r="X197" s="36" t="s">
        <v>222</v>
      </c>
      <c r="Y197" s="37"/>
      <c r="Z197" s="36"/>
      <c r="AA197" s="12"/>
      <c r="AB197" s="10"/>
      <c r="AC197" s="10"/>
      <c r="AD197" s="10"/>
      <c r="AE197" s="10"/>
      <c r="AF197" s="10"/>
      <c r="AG197" s="10"/>
      <c r="AH197" s="10"/>
      <c r="AI197" s="10"/>
      <c r="AJ197" s="10"/>
      <c r="AK197" s="10"/>
      <c r="AL197" s="10"/>
    </row>
    <row r="198" spans="1:38" ht="142.5">
      <c r="A198" s="146">
        <v>193</v>
      </c>
      <c r="B198" s="22" t="str">
        <f>VLOOKUP(E198,studia!$F$1:$I$12,2,FALSE)</f>
        <v>Elektrotechnika</v>
      </c>
      <c r="C198" s="22" t="str">
        <f>VLOOKUP(E198,studia!$F$1:$I$12,3,FALSE)</f>
        <v>inż.</v>
      </c>
      <c r="D198" s="22" t="str">
        <f>VLOOKUP(E198,studia!$F$1:$I$12,4,FALSE)</f>
        <v>EEN</v>
      </c>
      <c r="E198" s="36" t="s">
        <v>382</v>
      </c>
      <c r="F198" s="163" t="s">
        <v>2172</v>
      </c>
      <c r="G198" s="37" t="s">
        <v>230</v>
      </c>
      <c r="H198" s="37" t="s">
        <v>929</v>
      </c>
      <c r="I198" s="37" t="s">
        <v>930</v>
      </c>
      <c r="J198" s="37" t="s">
        <v>931</v>
      </c>
      <c r="K198" s="37" t="s">
        <v>925</v>
      </c>
      <c r="L198" s="21" t="str">
        <f>VLOOKUP(K198,Prowadzacy!$F$2:$J$109,2,FALSE)</f>
        <v>Waldemar</v>
      </c>
      <c r="M198" s="21" t="str">
        <f>VLOOKUP(K198,Prowadzacy!$F$2:$K$109,3,FALSE)</f>
        <v>Paweł</v>
      </c>
      <c r="N198" s="21" t="str">
        <f>VLOOKUP(K198,Prowadzacy!$F$2:$K$109,4,FALSE)</f>
        <v>Dołęga</v>
      </c>
      <c r="O198" s="22" t="str">
        <f>VLOOKUP(K198,Prowadzacy!$F$2:$M$109,8,FALSE)</f>
        <v xml:space="preserve">Waldemar | Dołęga | Dr hab. inż. |  ( 05265 ) </v>
      </c>
      <c r="P198" s="22" t="str">
        <f>VLOOKUP(K198,Prowadzacy!$F$2:$K$109,5,FALSE)</f>
        <v>K36W05D02</v>
      </c>
      <c r="Q198" s="22" t="str">
        <f>VLOOKUP(K198,Prowadzacy!$F$2:$K$109,6,FALSE)</f>
        <v>ZUEiEP</v>
      </c>
      <c r="R198" s="36" t="s">
        <v>977</v>
      </c>
      <c r="S198" s="22" t="str">
        <f>VLOOKUP(R198,Prowadzacy!$F$2:$K$109,2,FALSE)</f>
        <v>Kazimierz</v>
      </c>
      <c r="T198" s="22">
        <f>VLOOKUP(R198,Prowadzacy!$F$2:$K$109,3,FALSE)</f>
        <v>0</v>
      </c>
      <c r="U198" s="22" t="str">
        <f>VLOOKUP(R198,Prowadzacy!$F$2:$K$109,4,FALSE)</f>
        <v>Herlender</v>
      </c>
      <c r="V198" s="22" t="str">
        <f>VLOOKUP(R198,Prowadzacy!$F$2:$M$109,8,FALSE)</f>
        <v xml:space="preserve">Kazimierz | Herlender | Dr inż. |  ( 05211 ) </v>
      </c>
      <c r="W198" s="37"/>
      <c r="X198" s="36" t="s">
        <v>222</v>
      </c>
      <c r="Y198" s="37"/>
      <c r="Z198" s="36"/>
      <c r="AA198" s="12"/>
      <c r="AB198" s="10"/>
      <c r="AC198" s="10"/>
      <c r="AD198" s="10"/>
      <c r="AE198" s="10"/>
      <c r="AF198" s="10"/>
      <c r="AG198" s="10"/>
      <c r="AH198" s="10"/>
      <c r="AI198" s="10"/>
      <c r="AJ198" s="10"/>
      <c r="AK198" s="10"/>
      <c r="AL198" s="10"/>
    </row>
    <row r="199" spans="1:38" ht="142.5">
      <c r="A199" s="151">
        <v>194</v>
      </c>
      <c r="B199" s="22" t="str">
        <f>VLOOKUP(E199,studia!$F$1:$I$12,2,FALSE)</f>
        <v>Elektrotechnika</v>
      </c>
      <c r="C199" s="22" t="str">
        <f>VLOOKUP(E199,studia!$F$1:$I$12,3,FALSE)</f>
        <v>inż.</v>
      </c>
      <c r="D199" s="22" t="str">
        <f>VLOOKUP(E199,studia!$F$1:$I$12,4,FALSE)</f>
        <v>EEN</v>
      </c>
      <c r="E199" s="36" t="s">
        <v>382</v>
      </c>
      <c r="F199" s="163" t="s">
        <v>2172</v>
      </c>
      <c r="G199" s="37" t="s">
        <v>230</v>
      </c>
      <c r="H199" s="37" t="s">
        <v>932</v>
      </c>
      <c r="I199" s="37" t="s">
        <v>933</v>
      </c>
      <c r="J199" s="37" t="s">
        <v>934</v>
      </c>
      <c r="K199" s="37" t="s">
        <v>925</v>
      </c>
      <c r="L199" s="21" t="str">
        <f>VLOOKUP(K199,Prowadzacy!$F$2:$J$109,2,FALSE)</f>
        <v>Waldemar</v>
      </c>
      <c r="M199" s="21" t="str">
        <f>VLOOKUP(K199,Prowadzacy!$F$2:$K$109,3,FALSE)</f>
        <v>Paweł</v>
      </c>
      <c r="N199" s="21" t="str">
        <f>VLOOKUP(K199,Prowadzacy!$F$2:$K$109,4,FALSE)</f>
        <v>Dołęga</v>
      </c>
      <c r="O199" s="22" t="str">
        <f>VLOOKUP(K199,Prowadzacy!$F$2:$M$109,8,FALSE)</f>
        <v xml:space="preserve">Waldemar | Dołęga | Dr hab. inż. |  ( 05265 ) </v>
      </c>
      <c r="P199" s="22" t="str">
        <f>VLOOKUP(K199,Prowadzacy!$F$2:$K$109,5,FALSE)</f>
        <v>K36W05D02</v>
      </c>
      <c r="Q199" s="22" t="str">
        <f>VLOOKUP(K199,Prowadzacy!$F$2:$K$109,6,FALSE)</f>
        <v>ZUEiEP</v>
      </c>
      <c r="R199" s="36" t="s">
        <v>977</v>
      </c>
      <c r="S199" s="22" t="str">
        <f>VLOOKUP(R199,Prowadzacy!$F$2:$K$109,2,FALSE)</f>
        <v>Kazimierz</v>
      </c>
      <c r="T199" s="22">
        <f>VLOOKUP(R199,Prowadzacy!$F$2:$K$109,3,FALSE)</f>
        <v>0</v>
      </c>
      <c r="U199" s="22" t="str">
        <f>VLOOKUP(R199,Prowadzacy!$F$2:$K$109,4,FALSE)</f>
        <v>Herlender</v>
      </c>
      <c r="V199" s="22" t="str">
        <f>VLOOKUP(R199,Prowadzacy!$F$2:$M$109,8,FALSE)</f>
        <v xml:space="preserve">Kazimierz | Herlender | Dr inż. |  ( 05211 ) </v>
      </c>
      <c r="W199" s="37"/>
      <c r="X199" s="36" t="s">
        <v>222</v>
      </c>
      <c r="Y199" s="37"/>
      <c r="Z199" s="36"/>
      <c r="AA199" s="12"/>
      <c r="AB199" s="10"/>
      <c r="AC199" s="10"/>
      <c r="AD199" s="10"/>
      <c r="AE199" s="10"/>
      <c r="AF199" s="10"/>
      <c r="AG199" s="10"/>
      <c r="AH199" s="10"/>
      <c r="AI199" s="10"/>
      <c r="AJ199" s="10"/>
      <c r="AK199" s="10"/>
      <c r="AL199" s="10"/>
    </row>
    <row r="200" spans="1:38" ht="129.75">
      <c r="A200" s="146">
        <v>195</v>
      </c>
      <c r="B200" s="22" t="str">
        <f>VLOOKUP(E200,studia!$F$1:$I$12,2,FALSE)</f>
        <v>Elektrotechnika</v>
      </c>
      <c r="C200" s="22" t="str">
        <f>VLOOKUP(E200,studia!$F$1:$I$12,3,FALSE)</f>
        <v>inż.</v>
      </c>
      <c r="D200" s="22" t="str">
        <f>VLOOKUP(E200,studia!$F$1:$I$12,4,FALSE)</f>
        <v>EEN</v>
      </c>
      <c r="E200" s="36" t="s">
        <v>382</v>
      </c>
      <c r="F200" s="163" t="s">
        <v>2172</v>
      </c>
      <c r="G200" s="37" t="s">
        <v>230</v>
      </c>
      <c r="H200" s="37" t="s">
        <v>935</v>
      </c>
      <c r="I200" s="37" t="s">
        <v>936</v>
      </c>
      <c r="J200" s="37" t="s">
        <v>937</v>
      </c>
      <c r="K200" s="37" t="s">
        <v>925</v>
      </c>
      <c r="L200" s="21" t="str">
        <f>VLOOKUP(K200,Prowadzacy!$F$2:$J$109,2,FALSE)</f>
        <v>Waldemar</v>
      </c>
      <c r="M200" s="21" t="str">
        <f>VLOOKUP(K200,Prowadzacy!$F$2:$K$109,3,FALSE)</f>
        <v>Paweł</v>
      </c>
      <c r="N200" s="21" t="str">
        <f>VLOOKUP(K200,Prowadzacy!$F$2:$K$109,4,FALSE)</f>
        <v>Dołęga</v>
      </c>
      <c r="O200" s="22" t="str">
        <f>VLOOKUP(K200,Prowadzacy!$F$2:$M$109,8,FALSE)</f>
        <v xml:space="preserve">Waldemar | Dołęga | Dr hab. inż. |  ( 05265 ) </v>
      </c>
      <c r="P200" s="22" t="str">
        <f>VLOOKUP(K200,Prowadzacy!$F$2:$K$109,5,FALSE)</f>
        <v>K36W05D02</v>
      </c>
      <c r="Q200" s="22" t="str">
        <f>VLOOKUP(K200,Prowadzacy!$F$2:$K$109,6,FALSE)</f>
        <v>ZUEiEP</v>
      </c>
      <c r="R200" s="36" t="s">
        <v>977</v>
      </c>
      <c r="S200" s="22" t="str">
        <f>VLOOKUP(R200,Prowadzacy!$F$2:$K$109,2,FALSE)</f>
        <v>Kazimierz</v>
      </c>
      <c r="T200" s="22">
        <f>VLOOKUP(R200,Prowadzacy!$F$2:$K$109,3,FALSE)</f>
        <v>0</v>
      </c>
      <c r="U200" s="22" t="str">
        <f>VLOOKUP(R200,Prowadzacy!$F$2:$K$109,4,FALSE)</f>
        <v>Herlender</v>
      </c>
      <c r="V200" s="22" t="str">
        <f>VLOOKUP(R200,Prowadzacy!$F$2:$M$109,8,FALSE)</f>
        <v xml:space="preserve">Kazimierz | Herlender | Dr inż. |  ( 05211 ) </v>
      </c>
      <c r="W200" s="37"/>
      <c r="X200" s="36" t="s">
        <v>222</v>
      </c>
      <c r="Y200" s="37"/>
      <c r="Z200" s="36" t="s">
        <v>222</v>
      </c>
      <c r="AA200" s="12"/>
      <c r="AB200" s="10"/>
      <c r="AC200" s="10"/>
      <c r="AD200" s="10"/>
      <c r="AE200" s="10"/>
      <c r="AF200" s="10"/>
      <c r="AG200" s="10"/>
      <c r="AH200" s="10"/>
      <c r="AI200" s="10"/>
      <c r="AJ200" s="10"/>
      <c r="AK200" s="10"/>
      <c r="AL200" s="10"/>
    </row>
    <row r="201" spans="1:38" ht="155.25">
      <c r="A201" s="151">
        <v>196</v>
      </c>
      <c r="B201" s="22" t="str">
        <f>VLOOKUP(E201,studia!$F$1:$I$12,2,FALSE)</f>
        <v>Elektrotechnika</v>
      </c>
      <c r="C201" s="22" t="str">
        <f>VLOOKUP(E201,studia!$F$1:$I$12,3,FALSE)</f>
        <v>inż.</v>
      </c>
      <c r="D201" s="22" t="str">
        <f>VLOOKUP(E201,studia!$F$1:$I$12,4,FALSE)</f>
        <v>EEN</v>
      </c>
      <c r="E201" s="36" t="s">
        <v>382</v>
      </c>
      <c r="F201" s="163" t="s">
        <v>2172</v>
      </c>
      <c r="G201" s="37" t="s">
        <v>230</v>
      </c>
      <c r="H201" s="37" t="s">
        <v>938</v>
      </c>
      <c r="I201" s="37" t="s">
        <v>939</v>
      </c>
      <c r="J201" s="37" t="s">
        <v>940</v>
      </c>
      <c r="K201" s="37" t="s">
        <v>925</v>
      </c>
      <c r="L201" s="21" t="str">
        <f>VLOOKUP(K201,Prowadzacy!$F$2:$J$109,2,FALSE)</f>
        <v>Waldemar</v>
      </c>
      <c r="M201" s="21" t="str">
        <f>VLOOKUP(K201,Prowadzacy!$F$2:$K$109,3,FALSE)</f>
        <v>Paweł</v>
      </c>
      <c r="N201" s="21" t="str">
        <f>VLOOKUP(K201,Prowadzacy!$F$2:$K$109,4,FALSE)</f>
        <v>Dołęga</v>
      </c>
      <c r="O201" s="22" t="str">
        <f>VLOOKUP(K201,Prowadzacy!$F$2:$M$109,8,FALSE)</f>
        <v xml:space="preserve">Waldemar | Dołęga | Dr hab. inż. |  ( 05265 ) </v>
      </c>
      <c r="P201" s="22" t="str">
        <f>VLOOKUP(K201,Prowadzacy!$F$2:$K$109,5,FALSE)</f>
        <v>K36W05D02</v>
      </c>
      <c r="Q201" s="22" t="str">
        <f>VLOOKUP(K201,Prowadzacy!$F$2:$K$109,6,FALSE)</f>
        <v>ZUEiEP</v>
      </c>
      <c r="R201" s="36" t="s">
        <v>977</v>
      </c>
      <c r="S201" s="22" t="str">
        <f>VLOOKUP(R201,Prowadzacy!$F$2:$K$109,2,FALSE)</f>
        <v>Kazimierz</v>
      </c>
      <c r="T201" s="22">
        <f>VLOOKUP(R201,Prowadzacy!$F$2:$K$109,3,FALSE)</f>
        <v>0</v>
      </c>
      <c r="U201" s="22" t="str">
        <f>VLOOKUP(R201,Prowadzacy!$F$2:$K$109,4,FALSE)</f>
        <v>Herlender</v>
      </c>
      <c r="V201" s="22" t="str">
        <f>VLOOKUP(R201,Prowadzacy!$F$2:$M$109,8,FALSE)</f>
        <v xml:space="preserve">Kazimierz | Herlender | Dr inż. |  ( 05211 ) </v>
      </c>
      <c r="W201" s="37"/>
      <c r="X201" s="36" t="s">
        <v>222</v>
      </c>
      <c r="Y201" s="37"/>
      <c r="Z201" s="36" t="s">
        <v>222</v>
      </c>
      <c r="AA201" s="12"/>
      <c r="AB201" s="10"/>
      <c r="AC201" s="10"/>
      <c r="AD201" s="10"/>
      <c r="AE201" s="10"/>
      <c r="AF201" s="10"/>
      <c r="AG201" s="10"/>
      <c r="AH201" s="10"/>
      <c r="AI201" s="10"/>
      <c r="AJ201" s="10"/>
      <c r="AK201" s="10"/>
      <c r="AL201" s="10"/>
    </row>
    <row r="202" spans="1:38" ht="129.75">
      <c r="A202" s="146">
        <v>197</v>
      </c>
      <c r="B202" s="22" t="str">
        <f>VLOOKUP(E202,studia!$F$1:$I$12,2,FALSE)</f>
        <v>Elektrotechnika</v>
      </c>
      <c r="C202" s="22" t="str">
        <f>VLOOKUP(E202,studia!$F$1:$I$12,3,FALSE)</f>
        <v>inż.</v>
      </c>
      <c r="D202" s="22" t="str">
        <f>VLOOKUP(E202,studia!$F$1:$I$12,4,FALSE)</f>
        <v>EEN</v>
      </c>
      <c r="E202" s="36" t="s">
        <v>382</v>
      </c>
      <c r="F202" s="163" t="s">
        <v>2172</v>
      </c>
      <c r="G202" s="37" t="s">
        <v>230</v>
      </c>
      <c r="H202" s="37" t="s">
        <v>1968</v>
      </c>
      <c r="I202" s="37" t="s">
        <v>1969</v>
      </c>
      <c r="J202" s="37" t="s">
        <v>1970</v>
      </c>
      <c r="K202" s="37" t="s">
        <v>459</v>
      </c>
      <c r="L202" s="21" t="str">
        <f>VLOOKUP(K202,Prowadzacy!$F$2:$J$109,2,FALSE)</f>
        <v>Marcin</v>
      </c>
      <c r="M202" s="21" t="str">
        <f>VLOOKUP(K202,Prowadzacy!$F$2:$K$109,3,FALSE)</f>
        <v>Wojciech</v>
      </c>
      <c r="N202" s="21" t="str">
        <f>VLOOKUP(K202,Prowadzacy!$F$2:$K$109,4,FALSE)</f>
        <v>Habrych</v>
      </c>
      <c r="O202" s="22" t="str">
        <f>VLOOKUP(K202,Prowadzacy!$F$2:$M$109,8,FALSE)</f>
        <v xml:space="preserve">Marcin | Habrych | Dr hab. inż. |  ( 05281 ) </v>
      </c>
      <c r="P202" s="22" t="str">
        <f>VLOOKUP(K202,Prowadzacy!$F$2:$K$109,5,FALSE)</f>
        <v>K36W05D02</v>
      </c>
      <c r="Q202" s="22" t="str">
        <f>VLOOKUP(K202,Prowadzacy!$F$2:$K$109,6,FALSE)</f>
        <v>ZAS</v>
      </c>
      <c r="R202" s="36" t="s">
        <v>897</v>
      </c>
      <c r="S202" s="22" t="str">
        <f>VLOOKUP(R202,Prowadzacy!$F$2:$K$109,2,FALSE)</f>
        <v>Grzegorz</v>
      </c>
      <c r="T202" s="22" t="str">
        <f>VLOOKUP(R202,Prowadzacy!$F$2:$K$109,3,FALSE)</f>
        <v>Eugeniusz</v>
      </c>
      <c r="U202" s="22" t="str">
        <f>VLOOKUP(R202,Prowadzacy!$F$2:$K$109,4,FALSE)</f>
        <v>Wiśniewski</v>
      </c>
      <c r="V202" s="22" t="str">
        <f>VLOOKUP(R202,Prowadzacy!$F$2:$M$109,8,FALSE)</f>
        <v xml:space="preserve">Grzegorz | Wiśniewski | Dr inż. |  ( 05214 ) </v>
      </c>
      <c r="W202" s="37"/>
      <c r="X202" s="36" t="s">
        <v>222</v>
      </c>
      <c r="Y202" s="37"/>
      <c r="Z202" s="36"/>
      <c r="AA202" s="12"/>
      <c r="AB202" s="10"/>
      <c r="AC202" s="10"/>
      <c r="AD202" s="10"/>
      <c r="AE202" s="10"/>
      <c r="AF202" s="10"/>
      <c r="AG202" s="10"/>
      <c r="AH202" s="10"/>
      <c r="AI202" s="10"/>
      <c r="AJ202" s="10"/>
      <c r="AK202" s="10"/>
      <c r="AL202" s="10"/>
    </row>
    <row r="203" spans="1:38" ht="142.5">
      <c r="A203" s="151">
        <v>198</v>
      </c>
      <c r="B203" s="22" t="str">
        <f>VLOOKUP(E203,studia!$F$1:$I$12,2,FALSE)</f>
        <v>Elektrotechnika</v>
      </c>
      <c r="C203" s="22" t="str">
        <f>VLOOKUP(E203,studia!$F$1:$I$12,3,FALSE)</f>
        <v>inż.</v>
      </c>
      <c r="D203" s="22" t="str">
        <f>VLOOKUP(E203,studia!$F$1:$I$12,4,FALSE)</f>
        <v>EEN</v>
      </c>
      <c r="E203" s="36" t="s">
        <v>382</v>
      </c>
      <c r="F203" s="163" t="s">
        <v>2172</v>
      </c>
      <c r="G203" s="37" t="s">
        <v>230</v>
      </c>
      <c r="H203" s="37" t="s">
        <v>460</v>
      </c>
      <c r="I203" s="37" t="s">
        <v>461</v>
      </c>
      <c r="J203" s="37" t="s">
        <v>1971</v>
      </c>
      <c r="K203" s="37" t="s">
        <v>459</v>
      </c>
      <c r="L203" s="21" t="str">
        <f>VLOOKUP(K203,Prowadzacy!$F$2:$J$109,2,FALSE)</f>
        <v>Marcin</v>
      </c>
      <c r="M203" s="21" t="str">
        <f>VLOOKUP(K203,Prowadzacy!$F$2:$K$109,3,FALSE)</f>
        <v>Wojciech</v>
      </c>
      <c r="N203" s="21" t="str">
        <f>VLOOKUP(K203,Prowadzacy!$F$2:$K$109,4,FALSE)</f>
        <v>Habrych</v>
      </c>
      <c r="O203" s="22" t="str">
        <f>VLOOKUP(K203,Prowadzacy!$F$2:$M$109,8,FALSE)</f>
        <v xml:space="preserve">Marcin | Habrych | Dr hab. inż. |  ( 05281 ) </v>
      </c>
      <c r="P203" s="22" t="str">
        <f>VLOOKUP(K203,Prowadzacy!$F$2:$K$109,5,FALSE)</f>
        <v>K36W05D02</v>
      </c>
      <c r="Q203" s="22" t="str">
        <f>VLOOKUP(K203,Prowadzacy!$F$2:$K$109,6,FALSE)</f>
        <v>ZAS</v>
      </c>
      <c r="R203" s="36" t="s">
        <v>897</v>
      </c>
      <c r="S203" s="22" t="str">
        <f>VLOOKUP(R203,Prowadzacy!$F$2:$K$109,2,FALSE)</f>
        <v>Grzegorz</v>
      </c>
      <c r="T203" s="22" t="str">
        <f>VLOOKUP(R203,Prowadzacy!$F$2:$K$109,3,FALSE)</f>
        <v>Eugeniusz</v>
      </c>
      <c r="U203" s="22" t="str">
        <f>VLOOKUP(R203,Prowadzacy!$F$2:$K$109,4,FALSE)</f>
        <v>Wiśniewski</v>
      </c>
      <c r="V203" s="22" t="str">
        <f>VLOOKUP(R203,Prowadzacy!$F$2:$M$109,8,FALSE)</f>
        <v xml:space="preserve">Grzegorz | Wiśniewski | Dr inż. |  ( 05214 ) </v>
      </c>
      <c r="W203" s="37"/>
      <c r="X203" s="36" t="s">
        <v>222</v>
      </c>
      <c r="Y203" s="37"/>
      <c r="Z203" s="36"/>
      <c r="AA203" s="12"/>
      <c r="AB203" s="10"/>
      <c r="AC203" s="10"/>
      <c r="AD203" s="10"/>
      <c r="AE203" s="10"/>
      <c r="AF203" s="10"/>
      <c r="AG203" s="10"/>
      <c r="AH203" s="10"/>
      <c r="AI203" s="10"/>
      <c r="AJ203" s="10"/>
      <c r="AK203" s="10"/>
      <c r="AL203" s="10"/>
    </row>
    <row r="204" spans="1:38" ht="129.75">
      <c r="A204" s="146">
        <v>199</v>
      </c>
      <c r="B204" s="22" t="str">
        <f>VLOOKUP(E204,studia!$F$1:$I$12,2,FALSE)</f>
        <v>Elektrotechnika</v>
      </c>
      <c r="C204" s="22" t="str">
        <f>VLOOKUP(E204,studia!$F$1:$I$12,3,FALSE)</f>
        <v>inż.</v>
      </c>
      <c r="D204" s="22" t="str">
        <f>VLOOKUP(E204,studia!$F$1:$I$12,4,FALSE)</f>
        <v>EEN</v>
      </c>
      <c r="E204" s="36" t="s">
        <v>382</v>
      </c>
      <c r="F204" s="163" t="s">
        <v>2172</v>
      </c>
      <c r="G204" s="37" t="s">
        <v>230</v>
      </c>
      <c r="H204" s="37" t="s">
        <v>462</v>
      </c>
      <c r="I204" s="37" t="s">
        <v>463</v>
      </c>
      <c r="J204" s="37" t="s">
        <v>1972</v>
      </c>
      <c r="K204" s="37" t="s">
        <v>459</v>
      </c>
      <c r="L204" s="21" t="str">
        <f>VLOOKUP(K204,Prowadzacy!$F$2:$J$109,2,FALSE)</f>
        <v>Marcin</v>
      </c>
      <c r="M204" s="21" t="str">
        <f>VLOOKUP(K204,Prowadzacy!$F$2:$K$109,3,FALSE)</f>
        <v>Wojciech</v>
      </c>
      <c r="N204" s="21" t="str">
        <f>VLOOKUP(K204,Prowadzacy!$F$2:$K$109,4,FALSE)</f>
        <v>Habrych</v>
      </c>
      <c r="O204" s="22" t="str">
        <f>VLOOKUP(K204,Prowadzacy!$F$2:$M$109,8,FALSE)</f>
        <v xml:space="preserve">Marcin | Habrych | Dr hab. inż. |  ( 05281 ) </v>
      </c>
      <c r="P204" s="22" t="str">
        <f>VLOOKUP(K204,Prowadzacy!$F$2:$K$109,5,FALSE)</f>
        <v>K36W05D02</v>
      </c>
      <c r="Q204" s="22" t="str">
        <f>VLOOKUP(K204,Prowadzacy!$F$2:$K$109,6,FALSE)</f>
        <v>ZAS</v>
      </c>
      <c r="R204" s="36" t="s">
        <v>897</v>
      </c>
      <c r="S204" s="22" t="str">
        <f>VLOOKUP(R204,Prowadzacy!$F$2:$K$109,2,FALSE)</f>
        <v>Grzegorz</v>
      </c>
      <c r="T204" s="22" t="str">
        <f>VLOOKUP(R204,Prowadzacy!$F$2:$K$109,3,FALSE)</f>
        <v>Eugeniusz</v>
      </c>
      <c r="U204" s="22" t="str">
        <f>VLOOKUP(R204,Prowadzacy!$F$2:$K$109,4,FALSE)</f>
        <v>Wiśniewski</v>
      </c>
      <c r="V204" s="22" t="str">
        <f>VLOOKUP(R204,Prowadzacy!$F$2:$M$109,8,FALSE)</f>
        <v xml:space="preserve">Grzegorz | Wiśniewski | Dr inż. |  ( 05214 ) </v>
      </c>
      <c r="W204" s="37"/>
      <c r="X204" s="36" t="s">
        <v>222</v>
      </c>
      <c r="Y204" s="37"/>
      <c r="Z204" s="36"/>
      <c r="AA204" s="12"/>
      <c r="AB204" s="10"/>
      <c r="AC204" s="10"/>
      <c r="AD204" s="10"/>
      <c r="AE204" s="10"/>
      <c r="AF204" s="10"/>
      <c r="AG204" s="10"/>
      <c r="AH204" s="10"/>
      <c r="AI204" s="10"/>
      <c r="AJ204" s="10"/>
      <c r="AK204" s="10"/>
      <c r="AL204" s="10"/>
    </row>
    <row r="205" spans="1:38" ht="66">
      <c r="A205" s="151">
        <v>200</v>
      </c>
      <c r="B205" s="22" t="str">
        <f>VLOOKUP(E205,studia!$F$1:$I$12,2,FALSE)</f>
        <v>Elektrotechnika</v>
      </c>
      <c r="C205" s="22" t="str">
        <f>VLOOKUP(E205,studia!$F$1:$I$12,3,FALSE)</f>
        <v>inż.</v>
      </c>
      <c r="D205" s="22" t="str">
        <f>VLOOKUP(E205,studia!$F$1:$I$12,4,FALSE)</f>
        <v>EEN</v>
      </c>
      <c r="E205" s="36" t="s">
        <v>382</v>
      </c>
      <c r="F205" s="163" t="s">
        <v>2172</v>
      </c>
      <c r="G205" s="37" t="s">
        <v>230</v>
      </c>
      <c r="H205" s="37" t="s">
        <v>1973</v>
      </c>
      <c r="I205" s="37" t="s">
        <v>1974</v>
      </c>
      <c r="J205" s="37" t="s">
        <v>978</v>
      </c>
      <c r="K205" s="37" t="s">
        <v>977</v>
      </c>
      <c r="L205" s="21" t="str">
        <f>VLOOKUP(K205,Prowadzacy!$F$2:$J$109,2,FALSE)</f>
        <v>Kazimierz</v>
      </c>
      <c r="M205" s="21">
        <f>VLOOKUP(K205,Prowadzacy!$F$2:$K$109,3,FALSE)</f>
        <v>0</v>
      </c>
      <c r="N205" s="21" t="str">
        <f>VLOOKUP(K205,Prowadzacy!$F$2:$K$109,4,FALSE)</f>
        <v>Herlender</v>
      </c>
      <c r="O205" s="22" t="str">
        <f>VLOOKUP(K205,Prowadzacy!$F$2:$M$109,8,FALSE)</f>
        <v xml:space="preserve">Kazimierz | Herlender | Dr inż. |  ( 05211 ) </v>
      </c>
      <c r="P205" s="22" t="str">
        <f>VLOOKUP(K205,Prowadzacy!$F$2:$K$109,5,FALSE)</f>
        <v>K36W05D02</v>
      </c>
      <c r="Q205" s="22" t="str">
        <f>VLOOKUP(K205,Prowadzacy!$F$2:$K$109,6,FALSE)</f>
        <v>ZUEiEP</v>
      </c>
      <c r="R205" s="36" t="s">
        <v>925</v>
      </c>
      <c r="S205" s="22" t="str">
        <f>VLOOKUP(R205,Prowadzacy!$F$2:$K$109,2,FALSE)</f>
        <v>Waldemar</v>
      </c>
      <c r="T205" s="22" t="str">
        <f>VLOOKUP(R205,Prowadzacy!$F$2:$K$109,3,FALSE)</f>
        <v>Paweł</v>
      </c>
      <c r="U205" s="22" t="str">
        <f>VLOOKUP(R205,Prowadzacy!$F$2:$K$109,4,FALSE)</f>
        <v>Dołęga</v>
      </c>
      <c r="V205" s="22" t="str">
        <f>VLOOKUP(R205,Prowadzacy!$F$2:$M$109,8,FALSE)</f>
        <v xml:space="preserve">Waldemar | Dołęga | Dr hab. inż. |  ( 05265 ) </v>
      </c>
      <c r="W205" s="37" t="s">
        <v>1003</v>
      </c>
      <c r="X205" s="36" t="s">
        <v>221</v>
      </c>
      <c r="Y205" s="37" t="s">
        <v>1004</v>
      </c>
      <c r="Z205" s="36" t="s">
        <v>221</v>
      </c>
      <c r="AA205" s="12"/>
      <c r="AB205" s="10"/>
      <c r="AC205" s="10"/>
      <c r="AD205" s="10"/>
      <c r="AE205" s="10"/>
      <c r="AF205" s="10"/>
      <c r="AG205" s="10"/>
      <c r="AH205" s="10"/>
      <c r="AI205" s="10"/>
      <c r="AJ205" s="10"/>
      <c r="AK205" s="10"/>
      <c r="AL205" s="10"/>
    </row>
    <row r="206" spans="1:38" ht="129.75">
      <c r="A206" s="146">
        <v>201</v>
      </c>
      <c r="B206" s="22" t="str">
        <f>VLOOKUP(E206,studia!$F$1:$I$12,2,FALSE)</f>
        <v>Elektrotechnika</v>
      </c>
      <c r="C206" s="22" t="str">
        <f>VLOOKUP(E206,studia!$F$1:$I$12,3,FALSE)</f>
        <v>inż.</v>
      </c>
      <c r="D206" s="22" t="str">
        <f>VLOOKUP(E206,studia!$F$1:$I$12,4,FALSE)</f>
        <v>EEN</v>
      </c>
      <c r="E206" s="36" t="s">
        <v>382</v>
      </c>
      <c r="F206" s="163" t="s">
        <v>2172</v>
      </c>
      <c r="G206" s="37" t="s">
        <v>230</v>
      </c>
      <c r="H206" s="37" t="s">
        <v>979</v>
      </c>
      <c r="I206" s="37" t="s">
        <v>980</v>
      </c>
      <c r="J206" s="37" t="s">
        <v>1975</v>
      </c>
      <c r="K206" s="37" t="s">
        <v>977</v>
      </c>
      <c r="L206" s="21" t="str">
        <f>VLOOKUP(K206,Prowadzacy!$F$2:$J$109,2,FALSE)</f>
        <v>Kazimierz</v>
      </c>
      <c r="M206" s="21">
        <f>VLOOKUP(K206,Prowadzacy!$F$2:$K$109,3,FALSE)</f>
        <v>0</v>
      </c>
      <c r="N206" s="21" t="str">
        <f>VLOOKUP(K206,Prowadzacy!$F$2:$K$109,4,FALSE)</f>
        <v>Herlender</v>
      </c>
      <c r="O206" s="22" t="str">
        <f>VLOOKUP(K206,Prowadzacy!$F$2:$M$109,8,FALSE)</f>
        <v xml:space="preserve">Kazimierz | Herlender | Dr inż. |  ( 05211 ) </v>
      </c>
      <c r="P206" s="22" t="str">
        <f>VLOOKUP(K206,Prowadzacy!$F$2:$K$109,5,FALSE)</f>
        <v>K36W05D02</v>
      </c>
      <c r="Q206" s="22" t="str">
        <f>VLOOKUP(K206,Prowadzacy!$F$2:$K$109,6,FALSE)</f>
        <v>ZUEiEP</v>
      </c>
      <c r="R206" s="36" t="s">
        <v>925</v>
      </c>
      <c r="S206" s="22" t="str">
        <f>VLOOKUP(R206,Prowadzacy!$F$2:$K$109,2,FALSE)</f>
        <v>Waldemar</v>
      </c>
      <c r="T206" s="22" t="str">
        <f>VLOOKUP(R206,Prowadzacy!$F$2:$K$109,3,FALSE)</f>
        <v>Paweł</v>
      </c>
      <c r="U206" s="22" t="str">
        <f>VLOOKUP(R206,Prowadzacy!$F$2:$K$109,4,FALSE)</f>
        <v>Dołęga</v>
      </c>
      <c r="V206" s="22" t="str">
        <f>VLOOKUP(R206,Prowadzacy!$F$2:$M$109,8,FALSE)</f>
        <v xml:space="preserve">Waldemar | Dołęga | Dr hab. inż. |  ( 05265 ) </v>
      </c>
      <c r="W206" s="37"/>
      <c r="X206" s="36" t="s">
        <v>222</v>
      </c>
      <c r="Y206" s="37"/>
      <c r="Z206" s="36"/>
      <c r="AA206" s="12"/>
      <c r="AB206" s="10"/>
      <c r="AC206" s="10"/>
      <c r="AD206" s="10"/>
      <c r="AE206" s="10"/>
      <c r="AF206" s="10"/>
      <c r="AG206" s="10"/>
      <c r="AH206" s="10"/>
      <c r="AI206" s="10"/>
      <c r="AJ206" s="10"/>
      <c r="AK206" s="10"/>
      <c r="AL206" s="10"/>
    </row>
    <row r="207" spans="1:38" ht="117">
      <c r="A207" s="151">
        <v>202</v>
      </c>
      <c r="B207" s="22" t="str">
        <f>VLOOKUP(E207,studia!$F$1:$I$12,2,FALSE)</f>
        <v>Elektrotechnika</v>
      </c>
      <c r="C207" s="22" t="str">
        <f>VLOOKUP(E207,studia!$F$1:$I$12,3,FALSE)</f>
        <v>inż.</v>
      </c>
      <c r="D207" s="22" t="str">
        <f>VLOOKUP(E207,studia!$F$1:$I$12,4,FALSE)</f>
        <v>EEN</v>
      </c>
      <c r="E207" s="36" t="s">
        <v>382</v>
      </c>
      <c r="F207" s="36"/>
      <c r="G207" s="37"/>
      <c r="H207" s="37" t="s">
        <v>981</v>
      </c>
      <c r="I207" s="37" t="s">
        <v>982</v>
      </c>
      <c r="J207" s="37" t="s">
        <v>1976</v>
      </c>
      <c r="K207" s="37" t="s">
        <v>977</v>
      </c>
      <c r="L207" s="21" t="str">
        <f>VLOOKUP(K207,Prowadzacy!$F$2:$J$109,2,FALSE)</f>
        <v>Kazimierz</v>
      </c>
      <c r="M207" s="21">
        <f>VLOOKUP(K207,Prowadzacy!$F$2:$K$109,3,FALSE)</f>
        <v>0</v>
      </c>
      <c r="N207" s="21" t="str">
        <f>VLOOKUP(K207,Prowadzacy!$F$2:$K$109,4,FALSE)</f>
        <v>Herlender</v>
      </c>
      <c r="O207" s="22" t="str">
        <f>VLOOKUP(K207,Prowadzacy!$F$2:$M$109,8,FALSE)</f>
        <v xml:space="preserve">Kazimierz | Herlender | Dr inż. |  ( 05211 ) </v>
      </c>
      <c r="P207" s="22" t="str">
        <f>VLOOKUP(K207,Prowadzacy!$F$2:$K$109,5,FALSE)</f>
        <v>K36W05D02</v>
      </c>
      <c r="Q207" s="22" t="str">
        <f>VLOOKUP(K207,Prowadzacy!$F$2:$K$109,6,FALSE)</f>
        <v>ZUEiEP</v>
      </c>
      <c r="R207" s="36" t="s">
        <v>384</v>
      </c>
      <c r="S207" s="22" t="str">
        <f>VLOOKUP(R207,Prowadzacy!$F$2:$K$109,2,FALSE)</f>
        <v>Mirosław</v>
      </c>
      <c r="T207" s="22" t="str">
        <f>VLOOKUP(R207,Prowadzacy!$F$2:$K$109,3,FALSE)</f>
        <v>Marian</v>
      </c>
      <c r="U207" s="22" t="str">
        <f>VLOOKUP(R207,Prowadzacy!$F$2:$K$109,4,FALSE)</f>
        <v>Kobusiński</v>
      </c>
      <c r="V207" s="22" t="str">
        <f>VLOOKUP(R207,Prowadzacy!$F$2:$M$109,8,FALSE)</f>
        <v xml:space="preserve">Mirosław | Kobusiński | Mgr inż. |  ( 05218 ) </v>
      </c>
      <c r="W207" s="37"/>
      <c r="X207" s="36" t="s">
        <v>222</v>
      </c>
      <c r="Y207" s="37"/>
      <c r="Z207" s="36"/>
      <c r="AA207" s="12"/>
      <c r="AB207" s="10"/>
      <c r="AC207" s="10"/>
      <c r="AD207" s="10"/>
      <c r="AE207" s="10"/>
      <c r="AF207" s="10"/>
      <c r="AG207" s="10"/>
      <c r="AH207" s="10"/>
      <c r="AI207" s="10"/>
      <c r="AJ207" s="10"/>
      <c r="AK207" s="10"/>
      <c r="AL207" s="10"/>
    </row>
    <row r="208" spans="1:38" ht="66">
      <c r="A208" s="146">
        <v>203</v>
      </c>
      <c r="B208" s="22" t="str">
        <f>VLOOKUP(E208,studia!$F$1:$I$12,2,FALSE)</f>
        <v>Elektrotechnika</v>
      </c>
      <c r="C208" s="22" t="str">
        <f>VLOOKUP(E208,studia!$F$1:$I$12,3,FALSE)</f>
        <v>inż.</v>
      </c>
      <c r="D208" s="22" t="str">
        <f>VLOOKUP(E208,studia!$F$1:$I$12,4,FALSE)</f>
        <v>EEN</v>
      </c>
      <c r="E208" s="36" t="s">
        <v>382</v>
      </c>
      <c r="F208" s="163" t="s">
        <v>2172</v>
      </c>
      <c r="G208" s="37" t="s">
        <v>230</v>
      </c>
      <c r="H208" s="37" t="s">
        <v>1977</v>
      </c>
      <c r="I208" s="37" t="s">
        <v>1978</v>
      </c>
      <c r="J208" s="37" t="s">
        <v>1979</v>
      </c>
      <c r="K208" s="37" t="s">
        <v>429</v>
      </c>
      <c r="L208" s="21" t="str">
        <f>VLOOKUP(K208,Prowadzacy!$F$2:$J$109,2,FALSE)</f>
        <v>Marek</v>
      </c>
      <c r="M208" s="21" t="str">
        <f>VLOOKUP(K208,Prowadzacy!$F$2:$K$109,3,FALSE)</f>
        <v>Andrzej</v>
      </c>
      <c r="N208" s="21" t="str">
        <f>VLOOKUP(K208,Prowadzacy!$F$2:$K$109,4,FALSE)</f>
        <v>Jaworski</v>
      </c>
      <c r="O208" s="22" t="str">
        <f>VLOOKUP(K208,Prowadzacy!$F$2:$M$109,8,FALSE)</f>
        <v xml:space="preserve">Marek | Jaworski | Dr inż. |  ( 05237 ) </v>
      </c>
      <c r="P208" s="22" t="str">
        <f>VLOOKUP(K208,Prowadzacy!$F$2:$K$109,5,FALSE)</f>
        <v>K36W05D02</v>
      </c>
      <c r="Q208" s="22" t="str">
        <f>VLOOKUP(K208,Prowadzacy!$F$2:$K$109,6,FALSE)</f>
        <v>ZUEiEP</v>
      </c>
      <c r="R208" s="36" t="s">
        <v>734</v>
      </c>
      <c r="S208" s="22" t="str">
        <f>VLOOKUP(R208,Prowadzacy!$F$2:$K$109,2,FALSE)</f>
        <v>Janusz</v>
      </c>
      <c r="T208" s="22" t="str">
        <f>VLOOKUP(R208,Prowadzacy!$F$2:$K$109,3,FALSE)</f>
        <v>Stanisław</v>
      </c>
      <c r="U208" s="22" t="str">
        <f>VLOOKUP(R208,Prowadzacy!$F$2:$K$109,4,FALSE)</f>
        <v>Konieczny</v>
      </c>
      <c r="V208" s="22" t="str">
        <f>VLOOKUP(R208,Prowadzacy!$F$2:$M$109,8,FALSE)</f>
        <v xml:space="preserve">Janusz | Konieczny | Dr inż. |  ( 05269 ) </v>
      </c>
      <c r="W208" s="37"/>
      <c r="X208" s="36" t="s">
        <v>222</v>
      </c>
      <c r="Y208" s="37"/>
      <c r="Z208" s="36"/>
      <c r="AA208" s="12"/>
      <c r="AB208" s="10"/>
      <c r="AC208" s="10"/>
      <c r="AD208" s="10"/>
      <c r="AE208" s="10"/>
      <c r="AF208" s="10"/>
      <c r="AG208" s="10"/>
      <c r="AH208" s="10"/>
      <c r="AI208" s="10"/>
      <c r="AJ208" s="10"/>
      <c r="AK208" s="10"/>
      <c r="AL208" s="10"/>
    </row>
    <row r="209" spans="1:38" ht="91.5">
      <c r="A209" s="151">
        <v>204</v>
      </c>
      <c r="B209" s="22" t="str">
        <f>VLOOKUP(E209,studia!$F$1:$I$12,2,FALSE)</f>
        <v>Elektrotechnika</v>
      </c>
      <c r="C209" s="22" t="str">
        <f>VLOOKUP(E209,studia!$F$1:$I$12,3,FALSE)</f>
        <v>inż.</v>
      </c>
      <c r="D209" s="22" t="str">
        <f>VLOOKUP(E209,studia!$F$1:$I$12,4,FALSE)</f>
        <v>EEN</v>
      </c>
      <c r="E209" s="36" t="s">
        <v>382</v>
      </c>
      <c r="F209" s="163" t="s">
        <v>2172</v>
      </c>
      <c r="G209" s="37" t="s">
        <v>230</v>
      </c>
      <c r="H209" s="37" t="s">
        <v>537</v>
      </c>
      <c r="I209" s="37" t="s">
        <v>538</v>
      </c>
      <c r="J209" s="37" t="s">
        <v>1980</v>
      </c>
      <c r="K209" s="37" t="s">
        <v>429</v>
      </c>
      <c r="L209" s="21" t="str">
        <f>VLOOKUP(K209,Prowadzacy!$F$2:$J$109,2,FALSE)</f>
        <v>Marek</v>
      </c>
      <c r="M209" s="21" t="str">
        <f>VLOOKUP(K209,Prowadzacy!$F$2:$K$109,3,FALSE)</f>
        <v>Andrzej</v>
      </c>
      <c r="N209" s="21" t="str">
        <f>VLOOKUP(K209,Prowadzacy!$F$2:$K$109,4,FALSE)</f>
        <v>Jaworski</v>
      </c>
      <c r="O209" s="22" t="str">
        <f>VLOOKUP(K209,Prowadzacy!$F$2:$M$109,8,FALSE)</f>
        <v xml:space="preserve">Marek | Jaworski | Dr inż. |  ( 05237 ) </v>
      </c>
      <c r="P209" s="22" t="str">
        <f>VLOOKUP(K209,Prowadzacy!$F$2:$K$109,5,FALSE)</f>
        <v>K36W05D02</v>
      </c>
      <c r="Q209" s="22" t="str">
        <f>VLOOKUP(K209,Prowadzacy!$F$2:$K$109,6,FALSE)</f>
        <v>ZUEiEP</v>
      </c>
      <c r="R209" s="36" t="s">
        <v>734</v>
      </c>
      <c r="S209" s="22" t="str">
        <f>VLOOKUP(R209,Prowadzacy!$F$2:$K$109,2,FALSE)</f>
        <v>Janusz</v>
      </c>
      <c r="T209" s="22" t="str">
        <f>VLOOKUP(R209,Prowadzacy!$F$2:$K$109,3,FALSE)</f>
        <v>Stanisław</v>
      </c>
      <c r="U209" s="22" t="str">
        <f>VLOOKUP(R209,Prowadzacy!$F$2:$K$109,4,FALSE)</f>
        <v>Konieczny</v>
      </c>
      <c r="V209" s="22" t="str">
        <f>VLOOKUP(R209,Prowadzacy!$F$2:$M$109,8,FALSE)</f>
        <v xml:space="preserve">Janusz | Konieczny | Dr inż. |  ( 05269 ) </v>
      </c>
      <c r="W209" s="37"/>
      <c r="X209" s="36" t="s">
        <v>222</v>
      </c>
      <c r="Y209" s="37"/>
      <c r="Z209" s="36"/>
      <c r="AA209" s="12"/>
      <c r="AB209" s="10"/>
      <c r="AC209" s="10"/>
      <c r="AD209" s="10"/>
      <c r="AE209" s="10"/>
      <c r="AF209" s="10"/>
      <c r="AG209" s="10"/>
      <c r="AH209" s="10"/>
      <c r="AI209" s="10"/>
      <c r="AJ209" s="10"/>
      <c r="AK209" s="10"/>
      <c r="AL209" s="10"/>
    </row>
    <row r="210" spans="1:38" ht="117">
      <c r="A210" s="146">
        <v>205</v>
      </c>
      <c r="B210" s="22" t="str">
        <f>VLOOKUP(E210,studia!$F$1:$I$12,2,FALSE)</f>
        <v>Elektrotechnika</v>
      </c>
      <c r="C210" s="22" t="str">
        <f>VLOOKUP(E210,studia!$F$1:$I$12,3,FALSE)</f>
        <v>inż.</v>
      </c>
      <c r="D210" s="22" t="str">
        <f>VLOOKUP(E210,studia!$F$1:$I$12,4,FALSE)</f>
        <v>EEN</v>
      </c>
      <c r="E210" s="36" t="s">
        <v>382</v>
      </c>
      <c r="F210" s="163" t="s">
        <v>2172</v>
      </c>
      <c r="G210" s="37" t="s">
        <v>230</v>
      </c>
      <c r="H210" s="37" t="s">
        <v>539</v>
      </c>
      <c r="I210" s="37" t="s">
        <v>540</v>
      </c>
      <c r="J210" s="37" t="s">
        <v>1981</v>
      </c>
      <c r="K210" s="37" t="s">
        <v>429</v>
      </c>
      <c r="L210" s="21" t="str">
        <f>VLOOKUP(K210,Prowadzacy!$F$2:$J$109,2,FALSE)</f>
        <v>Marek</v>
      </c>
      <c r="M210" s="21" t="str">
        <f>VLOOKUP(K210,Prowadzacy!$F$2:$K$109,3,FALSE)</f>
        <v>Andrzej</v>
      </c>
      <c r="N210" s="21" t="str">
        <f>VLOOKUP(K210,Prowadzacy!$F$2:$K$109,4,FALSE)</f>
        <v>Jaworski</v>
      </c>
      <c r="O210" s="22" t="str">
        <f>VLOOKUP(K210,Prowadzacy!$F$2:$M$109,8,FALSE)</f>
        <v xml:space="preserve">Marek | Jaworski | Dr inż. |  ( 05237 ) </v>
      </c>
      <c r="P210" s="22" t="str">
        <f>VLOOKUP(K210,Prowadzacy!$F$2:$K$109,5,FALSE)</f>
        <v>K36W05D02</v>
      </c>
      <c r="Q210" s="22" t="str">
        <f>VLOOKUP(K210,Prowadzacy!$F$2:$K$109,6,FALSE)</f>
        <v>ZUEiEP</v>
      </c>
      <c r="R210" s="36" t="s">
        <v>734</v>
      </c>
      <c r="S210" s="22" t="str">
        <f>VLOOKUP(R210,Prowadzacy!$F$2:$K$109,2,FALSE)</f>
        <v>Janusz</v>
      </c>
      <c r="T210" s="22" t="str">
        <f>VLOOKUP(R210,Prowadzacy!$F$2:$K$109,3,FALSE)</f>
        <v>Stanisław</v>
      </c>
      <c r="U210" s="22" t="str">
        <f>VLOOKUP(R210,Prowadzacy!$F$2:$K$109,4,FALSE)</f>
        <v>Konieczny</v>
      </c>
      <c r="V210" s="22" t="str">
        <f>VLOOKUP(R210,Prowadzacy!$F$2:$M$109,8,FALSE)</f>
        <v xml:space="preserve">Janusz | Konieczny | Dr inż. |  ( 05269 ) </v>
      </c>
      <c r="W210" s="37"/>
      <c r="X210" s="36" t="s">
        <v>222</v>
      </c>
      <c r="Y210" s="37"/>
      <c r="Z210" s="36"/>
      <c r="AA210" s="12"/>
      <c r="AB210" s="10"/>
      <c r="AC210" s="10"/>
      <c r="AD210" s="10"/>
      <c r="AE210" s="10"/>
      <c r="AF210" s="10"/>
      <c r="AG210" s="10"/>
      <c r="AH210" s="10"/>
      <c r="AI210" s="10"/>
      <c r="AJ210" s="10"/>
      <c r="AK210" s="10"/>
      <c r="AL210" s="10"/>
    </row>
    <row r="211" spans="1:38" ht="104.25">
      <c r="A211" s="151">
        <v>206</v>
      </c>
      <c r="B211" s="22" t="str">
        <f>VLOOKUP(E211,studia!$F$1:$I$12,2,FALSE)</f>
        <v>Elektrotechnika</v>
      </c>
      <c r="C211" s="22" t="str">
        <f>VLOOKUP(E211,studia!$F$1:$I$12,3,FALSE)</f>
        <v>inż.</v>
      </c>
      <c r="D211" s="22" t="str">
        <f>VLOOKUP(E211,studia!$F$1:$I$12,4,FALSE)</f>
        <v>EEN</v>
      </c>
      <c r="E211" s="36" t="s">
        <v>382</v>
      </c>
      <c r="F211" s="163" t="s">
        <v>2172</v>
      </c>
      <c r="G211" s="37" t="s">
        <v>230</v>
      </c>
      <c r="H211" s="37" t="s">
        <v>541</v>
      </c>
      <c r="I211" s="37" t="s">
        <v>542</v>
      </c>
      <c r="J211" s="37" t="s">
        <v>543</v>
      </c>
      <c r="K211" s="37" t="s">
        <v>429</v>
      </c>
      <c r="L211" s="21" t="str">
        <f>VLOOKUP(K211,Prowadzacy!$F$2:$J$109,2,FALSE)</f>
        <v>Marek</v>
      </c>
      <c r="M211" s="21" t="str">
        <f>VLOOKUP(K211,Prowadzacy!$F$2:$K$109,3,FALSE)</f>
        <v>Andrzej</v>
      </c>
      <c r="N211" s="21" t="str">
        <f>VLOOKUP(K211,Prowadzacy!$F$2:$K$109,4,FALSE)</f>
        <v>Jaworski</v>
      </c>
      <c r="O211" s="22" t="str">
        <f>VLOOKUP(K211,Prowadzacy!$F$2:$M$109,8,FALSE)</f>
        <v xml:space="preserve">Marek | Jaworski | Dr inż. |  ( 05237 ) </v>
      </c>
      <c r="P211" s="22" t="str">
        <f>VLOOKUP(K211,Prowadzacy!$F$2:$K$109,5,FALSE)</f>
        <v>K36W05D02</v>
      </c>
      <c r="Q211" s="22" t="str">
        <f>VLOOKUP(K211,Prowadzacy!$F$2:$K$109,6,FALSE)</f>
        <v>ZUEiEP</v>
      </c>
      <c r="R211" s="36" t="s">
        <v>734</v>
      </c>
      <c r="S211" s="22" t="str">
        <f>VLOOKUP(R211,Prowadzacy!$F$2:$K$109,2,FALSE)</f>
        <v>Janusz</v>
      </c>
      <c r="T211" s="22" t="str">
        <f>VLOOKUP(R211,Prowadzacy!$F$2:$K$109,3,FALSE)</f>
        <v>Stanisław</v>
      </c>
      <c r="U211" s="22" t="str">
        <f>VLOOKUP(R211,Prowadzacy!$F$2:$K$109,4,FALSE)</f>
        <v>Konieczny</v>
      </c>
      <c r="V211" s="22" t="str">
        <f>VLOOKUP(R211,Prowadzacy!$F$2:$M$109,8,FALSE)</f>
        <v xml:space="preserve">Janusz | Konieczny | Dr inż. |  ( 05269 ) </v>
      </c>
      <c r="W211" s="37"/>
      <c r="X211" s="36" t="s">
        <v>222</v>
      </c>
      <c r="Y211" s="37"/>
      <c r="Z211" s="36"/>
      <c r="AA211" s="12"/>
      <c r="AB211" s="10"/>
      <c r="AC211" s="10"/>
      <c r="AD211" s="10"/>
      <c r="AE211" s="10"/>
      <c r="AF211" s="10"/>
      <c r="AG211" s="10"/>
      <c r="AH211" s="10"/>
      <c r="AI211" s="10"/>
      <c r="AJ211" s="10"/>
      <c r="AK211" s="10"/>
      <c r="AL211" s="10"/>
    </row>
    <row r="212" spans="1:38" ht="129.75">
      <c r="A212" s="146">
        <v>207</v>
      </c>
      <c r="B212" s="22" t="str">
        <f>VLOOKUP(E212,studia!$F$1:$I$12,2,FALSE)</f>
        <v>Elektrotechnika</v>
      </c>
      <c r="C212" s="22" t="str">
        <f>VLOOKUP(E212,studia!$F$1:$I$12,3,FALSE)</f>
        <v>inż.</v>
      </c>
      <c r="D212" s="22" t="str">
        <f>VLOOKUP(E212,studia!$F$1:$I$12,4,FALSE)</f>
        <v>EEN</v>
      </c>
      <c r="E212" s="36" t="s">
        <v>382</v>
      </c>
      <c r="F212" s="163" t="s">
        <v>2172</v>
      </c>
      <c r="G212" s="37" t="s">
        <v>230</v>
      </c>
      <c r="H212" s="37" t="s">
        <v>1982</v>
      </c>
      <c r="I212" s="37" t="s">
        <v>1983</v>
      </c>
      <c r="J212" s="37" t="s">
        <v>383</v>
      </c>
      <c r="K212" s="37" t="s">
        <v>384</v>
      </c>
      <c r="L212" s="21" t="str">
        <f>VLOOKUP(K212,Prowadzacy!$F$2:$J$109,2,FALSE)</f>
        <v>Mirosław</v>
      </c>
      <c r="M212" s="21" t="str">
        <f>VLOOKUP(K212,Prowadzacy!$F$2:$K$109,3,FALSE)</f>
        <v>Marian</v>
      </c>
      <c r="N212" s="21" t="str">
        <f>VLOOKUP(K212,Prowadzacy!$F$2:$K$109,4,FALSE)</f>
        <v>Kobusiński</v>
      </c>
      <c r="O212" s="22" t="str">
        <f>VLOOKUP(K212,Prowadzacy!$F$2:$M$109,8,FALSE)</f>
        <v xml:space="preserve">Mirosław | Kobusiński | Mgr inż. |  ( 05218 ) </v>
      </c>
      <c r="P212" s="22" t="str">
        <f>VLOOKUP(K212,Prowadzacy!$F$2:$K$109,5,FALSE)</f>
        <v>K36W05D02</v>
      </c>
      <c r="Q212" s="22" t="str">
        <f>VLOOKUP(K212,Prowadzacy!$F$2:$K$109,6,FALSE)</f>
        <v>ZUEiEP</v>
      </c>
      <c r="R212" s="36" t="s">
        <v>760</v>
      </c>
      <c r="S212" s="22" t="str">
        <f>VLOOKUP(R212,Prowadzacy!$F$2:$K$109,2,FALSE)</f>
        <v>Małgorzata</v>
      </c>
      <c r="T212" s="22" t="str">
        <f>VLOOKUP(R212,Prowadzacy!$F$2:$K$109,3,FALSE)</f>
        <v>Anna</v>
      </c>
      <c r="U212" s="22" t="str">
        <f>VLOOKUP(R212,Prowadzacy!$F$2:$K$109,4,FALSE)</f>
        <v>Bielówka</v>
      </c>
      <c r="V212" s="22" t="str">
        <f>VLOOKUP(R212,Prowadzacy!$F$2:$M$109,8,FALSE)</f>
        <v xml:space="preserve">Małgorzata | Bielówka | Dr inż. |  ( 05286 ) </v>
      </c>
      <c r="W212" s="37"/>
      <c r="X212" s="36" t="s">
        <v>222</v>
      </c>
      <c r="Y212" s="37"/>
      <c r="Z212" s="36"/>
      <c r="AA212" s="12"/>
      <c r="AB212" s="10"/>
      <c r="AC212" s="10"/>
      <c r="AD212" s="10"/>
      <c r="AE212" s="10"/>
      <c r="AF212" s="10"/>
      <c r="AG212" s="10"/>
      <c r="AH212" s="10"/>
      <c r="AI212" s="10"/>
      <c r="AJ212" s="10"/>
      <c r="AK212" s="10"/>
      <c r="AL212" s="10"/>
    </row>
    <row r="213" spans="1:38" ht="231.75">
      <c r="A213" s="151">
        <v>208</v>
      </c>
      <c r="B213" s="22" t="str">
        <f>VLOOKUP(E213,studia!$F$1:$I$12,2,FALSE)</f>
        <v>Elektrotechnika</v>
      </c>
      <c r="C213" s="22" t="str">
        <f>VLOOKUP(E213,studia!$F$1:$I$12,3,FALSE)</f>
        <v>inż.</v>
      </c>
      <c r="D213" s="22" t="str">
        <f>VLOOKUP(E213,studia!$F$1:$I$12,4,FALSE)</f>
        <v>EEN</v>
      </c>
      <c r="E213" s="36" t="s">
        <v>382</v>
      </c>
      <c r="F213" s="163" t="s">
        <v>2172</v>
      </c>
      <c r="G213" s="37"/>
      <c r="H213" s="37" t="s">
        <v>395</v>
      </c>
      <c r="I213" s="37" t="s">
        <v>396</v>
      </c>
      <c r="J213" s="37" t="s">
        <v>397</v>
      </c>
      <c r="K213" s="37" t="s">
        <v>384</v>
      </c>
      <c r="L213" s="21" t="str">
        <f>VLOOKUP(K213,Prowadzacy!$F$2:$J$109,2,FALSE)</f>
        <v>Mirosław</v>
      </c>
      <c r="M213" s="21" t="str">
        <f>VLOOKUP(K213,Prowadzacy!$F$2:$K$109,3,FALSE)</f>
        <v>Marian</v>
      </c>
      <c r="N213" s="21" t="str">
        <f>VLOOKUP(K213,Prowadzacy!$F$2:$K$109,4,FALSE)</f>
        <v>Kobusiński</v>
      </c>
      <c r="O213" s="22" t="str">
        <f>VLOOKUP(K213,Prowadzacy!$F$2:$M$109,8,FALSE)</f>
        <v xml:space="preserve">Mirosław | Kobusiński | Mgr inż. |  ( 05218 ) </v>
      </c>
      <c r="P213" s="22" t="str">
        <f>VLOOKUP(K213,Prowadzacy!$F$2:$K$109,5,FALSE)</f>
        <v>K36W05D02</v>
      </c>
      <c r="Q213" s="22" t="str">
        <f>VLOOKUP(K213,Prowadzacy!$F$2:$K$109,6,FALSE)</f>
        <v>ZUEiEP</v>
      </c>
      <c r="R213" s="36" t="s">
        <v>760</v>
      </c>
      <c r="S213" s="22" t="str">
        <f>VLOOKUP(R213,Prowadzacy!$F$2:$K$109,2,FALSE)</f>
        <v>Małgorzata</v>
      </c>
      <c r="T213" s="22" t="str">
        <f>VLOOKUP(R213,Prowadzacy!$F$2:$K$109,3,FALSE)</f>
        <v>Anna</v>
      </c>
      <c r="U213" s="22" t="str">
        <f>VLOOKUP(R213,Prowadzacy!$F$2:$K$109,4,FALSE)</f>
        <v>Bielówka</v>
      </c>
      <c r="V213" s="22" t="str">
        <f>VLOOKUP(R213,Prowadzacy!$F$2:$M$109,8,FALSE)</f>
        <v xml:space="preserve">Małgorzata | Bielówka | Dr inż. |  ( 05286 ) </v>
      </c>
      <c r="W213" s="37"/>
      <c r="X213" s="36" t="s">
        <v>222</v>
      </c>
      <c r="Y213" s="37"/>
      <c r="Z213" s="36"/>
      <c r="AA213" s="12"/>
      <c r="AB213" s="10"/>
      <c r="AC213" s="10"/>
      <c r="AD213" s="10"/>
      <c r="AE213" s="10"/>
      <c r="AF213" s="10"/>
      <c r="AG213" s="10"/>
      <c r="AH213" s="10"/>
      <c r="AI213" s="10"/>
      <c r="AJ213" s="10"/>
      <c r="AK213" s="10"/>
      <c r="AL213" s="10"/>
    </row>
    <row r="214" spans="1:38" ht="180.75">
      <c r="A214" s="146">
        <v>209</v>
      </c>
      <c r="B214" s="22" t="str">
        <f>VLOOKUP(E214,studia!$F$1:$I$12,2,FALSE)</f>
        <v>Elektrotechnika</v>
      </c>
      <c r="C214" s="22" t="str">
        <f>VLOOKUP(E214,studia!$F$1:$I$12,3,FALSE)</f>
        <v>inż.</v>
      </c>
      <c r="D214" s="22" t="str">
        <f>VLOOKUP(E214,studia!$F$1:$I$12,4,FALSE)</f>
        <v>EEN</v>
      </c>
      <c r="E214" s="36" t="s">
        <v>382</v>
      </c>
      <c r="F214" s="163" t="s">
        <v>2172</v>
      </c>
      <c r="G214" s="37" t="s">
        <v>230</v>
      </c>
      <c r="H214" s="37" t="s">
        <v>1984</v>
      </c>
      <c r="I214" s="37" t="s">
        <v>1985</v>
      </c>
      <c r="J214" s="37" t="s">
        <v>398</v>
      </c>
      <c r="K214" s="37" t="s">
        <v>384</v>
      </c>
      <c r="L214" s="21" t="str">
        <f>VLOOKUP(K214,Prowadzacy!$F$2:$J$109,2,FALSE)</f>
        <v>Mirosław</v>
      </c>
      <c r="M214" s="21" t="str">
        <f>VLOOKUP(K214,Prowadzacy!$F$2:$K$109,3,FALSE)</f>
        <v>Marian</v>
      </c>
      <c r="N214" s="21" t="str">
        <f>VLOOKUP(K214,Prowadzacy!$F$2:$K$109,4,FALSE)</f>
        <v>Kobusiński</v>
      </c>
      <c r="O214" s="22" t="str">
        <f>VLOOKUP(K214,Prowadzacy!$F$2:$M$109,8,FALSE)</f>
        <v xml:space="preserve">Mirosław | Kobusiński | Mgr inż. |  ( 05218 ) </v>
      </c>
      <c r="P214" s="22" t="str">
        <f>VLOOKUP(K214,Prowadzacy!$F$2:$K$109,5,FALSE)</f>
        <v>K36W05D02</v>
      </c>
      <c r="Q214" s="22" t="str">
        <f>VLOOKUP(K214,Prowadzacy!$F$2:$K$109,6,FALSE)</f>
        <v>ZUEiEP</v>
      </c>
      <c r="R214" s="36" t="s">
        <v>925</v>
      </c>
      <c r="S214" s="22" t="str">
        <f>VLOOKUP(R214,Prowadzacy!$F$2:$K$109,2,FALSE)</f>
        <v>Waldemar</v>
      </c>
      <c r="T214" s="22" t="str">
        <f>VLOOKUP(R214,Prowadzacy!$F$2:$K$109,3,FALSE)</f>
        <v>Paweł</v>
      </c>
      <c r="U214" s="22" t="str">
        <f>VLOOKUP(R214,Prowadzacy!$F$2:$K$109,4,FALSE)</f>
        <v>Dołęga</v>
      </c>
      <c r="V214" s="22" t="str">
        <f>VLOOKUP(R214,Prowadzacy!$F$2:$M$109,8,FALSE)</f>
        <v xml:space="preserve">Waldemar | Dołęga | Dr hab. inż. |  ( 05265 ) </v>
      </c>
      <c r="W214" s="37"/>
      <c r="X214" s="36" t="s">
        <v>222</v>
      </c>
      <c r="Y214" s="37"/>
      <c r="Z214" s="36"/>
      <c r="AA214" s="12"/>
      <c r="AB214" s="10"/>
      <c r="AC214" s="10"/>
      <c r="AD214" s="10"/>
      <c r="AE214" s="10"/>
      <c r="AF214" s="10"/>
      <c r="AG214" s="10"/>
      <c r="AH214" s="10"/>
      <c r="AI214" s="10"/>
      <c r="AJ214" s="10"/>
      <c r="AK214" s="10"/>
      <c r="AL214" s="10"/>
    </row>
    <row r="215" spans="1:38" ht="129.75">
      <c r="A215" s="151">
        <v>210</v>
      </c>
      <c r="B215" s="22" t="str">
        <f>VLOOKUP(E215,studia!$F$1:$I$12,2,FALSE)</f>
        <v>Elektrotechnika</v>
      </c>
      <c r="C215" s="22" t="str">
        <f>VLOOKUP(E215,studia!$F$1:$I$12,3,FALSE)</f>
        <v>inż.</v>
      </c>
      <c r="D215" s="22" t="str">
        <f>VLOOKUP(E215,studia!$F$1:$I$12,4,FALSE)</f>
        <v>EEN</v>
      </c>
      <c r="E215" s="36" t="s">
        <v>382</v>
      </c>
      <c r="F215" s="163" t="s">
        <v>2172</v>
      </c>
      <c r="G215" s="37" t="s">
        <v>230</v>
      </c>
      <c r="H215" s="37" t="s">
        <v>402</v>
      </c>
      <c r="I215" s="37" t="s">
        <v>403</v>
      </c>
      <c r="J215" s="37" t="s">
        <v>404</v>
      </c>
      <c r="K215" s="37" t="s">
        <v>384</v>
      </c>
      <c r="L215" s="21" t="str">
        <f>VLOOKUP(K215,Prowadzacy!$F$2:$J$109,2,FALSE)</f>
        <v>Mirosław</v>
      </c>
      <c r="M215" s="21" t="str">
        <f>VLOOKUP(K215,Prowadzacy!$F$2:$K$109,3,FALSE)</f>
        <v>Marian</v>
      </c>
      <c r="N215" s="21" t="str">
        <f>VLOOKUP(K215,Prowadzacy!$F$2:$K$109,4,FALSE)</f>
        <v>Kobusiński</v>
      </c>
      <c r="O215" s="22" t="str">
        <f>VLOOKUP(K215,Prowadzacy!$F$2:$M$109,8,FALSE)</f>
        <v xml:space="preserve">Mirosław | Kobusiński | Mgr inż. |  ( 05218 ) </v>
      </c>
      <c r="P215" s="22" t="str">
        <f>VLOOKUP(K215,Prowadzacy!$F$2:$K$109,5,FALSE)</f>
        <v>K36W05D02</v>
      </c>
      <c r="Q215" s="22" t="str">
        <f>VLOOKUP(K215,Prowadzacy!$F$2:$K$109,6,FALSE)</f>
        <v>ZUEiEP</v>
      </c>
      <c r="R215" s="36" t="s">
        <v>925</v>
      </c>
      <c r="S215" s="22" t="str">
        <f>VLOOKUP(R215,Prowadzacy!$F$2:$K$109,2,FALSE)</f>
        <v>Waldemar</v>
      </c>
      <c r="T215" s="22" t="str">
        <f>VLOOKUP(R215,Prowadzacy!$F$2:$K$109,3,FALSE)</f>
        <v>Paweł</v>
      </c>
      <c r="U215" s="22" t="str">
        <f>VLOOKUP(R215,Prowadzacy!$F$2:$K$109,4,FALSE)</f>
        <v>Dołęga</v>
      </c>
      <c r="V215" s="22" t="str">
        <f>VLOOKUP(R215,Prowadzacy!$F$2:$M$109,8,FALSE)</f>
        <v xml:space="preserve">Waldemar | Dołęga | Dr hab. inż. |  ( 05265 ) </v>
      </c>
      <c r="W215" s="37" t="s">
        <v>993</v>
      </c>
      <c r="X215" s="36" t="s">
        <v>221</v>
      </c>
      <c r="Y215" s="37" t="s">
        <v>994</v>
      </c>
      <c r="Z215" s="36" t="s">
        <v>222</v>
      </c>
      <c r="AA215" s="12"/>
      <c r="AB215" s="10"/>
      <c r="AC215" s="10"/>
      <c r="AD215" s="10"/>
      <c r="AE215" s="10"/>
      <c r="AF215" s="10"/>
      <c r="AG215" s="10"/>
      <c r="AH215" s="10"/>
      <c r="AI215" s="10"/>
      <c r="AJ215" s="10"/>
      <c r="AK215" s="10"/>
      <c r="AL215" s="10"/>
    </row>
    <row r="216" spans="1:38" ht="168">
      <c r="A216" s="146">
        <v>211</v>
      </c>
      <c r="B216" s="22" t="str">
        <f>VLOOKUP(E216,studia!$F$1:$I$12,2,FALSE)</f>
        <v>Elektrotechnika</v>
      </c>
      <c r="C216" s="22" t="str">
        <f>VLOOKUP(E216,studia!$F$1:$I$12,3,FALSE)</f>
        <v>inż.</v>
      </c>
      <c r="D216" s="22" t="str">
        <f>VLOOKUP(E216,studia!$F$1:$I$12,4,FALSE)</f>
        <v>EEN</v>
      </c>
      <c r="E216" s="36" t="s">
        <v>382</v>
      </c>
      <c r="F216" s="163" t="s">
        <v>2172</v>
      </c>
      <c r="G216" s="37" t="s">
        <v>230</v>
      </c>
      <c r="H216" s="37" t="s">
        <v>1986</v>
      </c>
      <c r="I216" s="37" t="s">
        <v>1987</v>
      </c>
      <c r="J216" s="37" t="s">
        <v>405</v>
      </c>
      <c r="K216" s="37" t="s">
        <v>384</v>
      </c>
      <c r="L216" s="21" t="str">
        <f>VLOOKUP(K216,Prowadzacy!$F$2:$J$109,2,FALSE)</f>
        <v>Mirosław</v>
      </c>
      <c r="M216" s="21" t="str">
        <f>VLOOKUP(K216,Prowadzacy!$F$2:$K$109,3,FALSE)</f>
        <v>Marian</v>
      </c>
      <c r="N216" s="21" t="str">
        <f>VLOOKUP(K216,Prowadzacy!$F$2:$K$109,4,FALSE)</f>
        <v>Kobusiński</v>
      </c>
      <c r="O216" s="22" t="str">
        <f>VLOOKUP(K216,Prowadzacy!$F$2:$M$109,8,FALSE)</f>
        <v xml:space="preserve">Mirosław | Kobusiński | Mgr inż. |  ( 05218 ) </v>
      </c>
      <c r="P216" s="22" t="str">
        <f>VLOOKUP(K216,Prowadzacy!$F$2:$K$109,5,FALSE)</f>
        <v>K36W05D02</v>
      </c>
      <c r="Q216" s="22" t="str">
        <f>VLOOKUP(K216,Prowadzacy!$F$2:$K$109,6,FALSE)</f>
        <v>ZUEiEP</v>
      </c>
      <c r="R216" s="36" t="s">
        <v>971</v>
      </c>
      <c r="S216" s="22" t="str">
        <f>VLOOKUP(R216,Prowadzacy!$F$2:$K$109,2,FALSE)</f>
        <v>Marta</v>
      </c>
      <c r="T216" s="22" t="str">
        <f>VLOOKUP(R216,Prowadzacy!$F$2:$K$109,3,FALSE)</f>
        <v>Monika</v>
      </c>
      <c r="U216" s="22" t="str">
        <f>VLOOKUP(R216,Prowadzacy!$F$2:$K$109,4,FALSE)</f>
        <v>Bątkiewicz-Pantuła</v>
      </c>
      <c r="V216" s="22" t="str">
        <f>VLOOKUP(R216,Prowadzacy!$F$2:$M$109,8,FALSE)</f>
        <v xml:space="preserve">Marta | Bątkiewicz-Pantuła | Dr inż. |  ( 05298 ) </v>
      </c>
      <c r="W216" s="37"/>
      <c r="X216" s="36" t="s">
        <v>222</v>
      </c>
      <c r="Y216" s="37"/>
      <c r="Z216" s="36"/>
      <c r="AA216" s="12"/>
      <c r="AB216" s="10"/>
      <c r="AC216" s="10"/>
      <c r="AD216" s="10"/>
      <c r="AE216" s="10"/>
      <c r="AF216" s="10"/>
      <c r="AG216" s="10"/>
      <c r="AH216" s="10"/>
      <c r="AI216" s="10"/>
      <c r="AJ216" s="10"/>
      <c r="AK216" s="10"/>
      <c r="AL216" s="10"/>
    </row>
    <row r="217" spans="1:38" ht="193.5">
      <c r="A217" s="151">
        <v>212</v>
      </c>
      <c r="B217" s="22" t="str">
        <f>VLOOKUP(E217,studia!$F$1:$I$12,2,FALSE)</f>
        <v>Elektrotechnika</v>
      </c>
      <c r="C217" s="22" t="str">
        <f>VLOOKUP(E217,studia!$F$1:$I$12,3,FALSE)</f>
        <v>inż.</v>
      </c>
      <c r="D217" s="22" t="str">
        <f>VLOOKUP(E217,studia!$F$1:$I$12,4,FALSE)</f>
        <v>EEN</v>
      </c>
      <c r="E217" s="36" t="s">
        <v>382</v>
      </c>
      <c r="F217" s="163" t="s">
        <v>2172</v>
      </c>
      <c r="G217" s="37" t="s">
        <v>230</v>
      </c>
      <c r="H217" s="37" t="s">
        <v>406</v>
      </c>
      <c r="I217" s="37" t="s">
        <v>407</v>
      </c>
      <c r="J217" s="37" t="s">
        <v>408</v>
      </c>
      <c r="K217" s="37" t="s">
        <v>384</v>
      </c>
      <c r="L217" s="21" t="str">
        <f>VLOOKUP(K217,Prowadzacy!$F$2:$J$109,2,FALSE)</f>
        <v>Mirosław</v>
      </c>
      <c r="M217" s="21" t="str">
        <f>VLOOKUP(K217,Prowadzacy!$F$2:$K$109,3,FALSE)</f>
        <v>Marian</v>
      </c>
      <c r="N217" s="21" t="str">
        <f>VLOOKUP(K217,Prowadzacy!$F$2:$K$109,4,FALSE)</f>
        <v>Kobusiński</v>
      </c>
      <c r="O217" s="22" t="str">
        <f>VLOOKUP(K217,Prowadzacy!$F$2:$M$109,8,FALSE)</f>
        <v xml:space="preserve">Mirosław | Kobusiński | Mgr inż. |  ( 05218 ) </v>
      </c>
      <c r="P217" s="22" t="str">
        <f>VLOOKUP(K217,Prowadzacy!$F$2:$K$109,5,FALSE)</f>
        <v>K36W05D02</v>
      </c>
      <c r="Q217" s="22" t="str">
        <f>VLOOKUP(K217,Prowadzacy!$F$2:$K$109,6,FALSE)</f>
        <v>ZUEiEP</v>
      </c>
      <c r="R217" s="36" t="s">
        <v>977</v>
      </c>
      <c r="S217" s="22" t="str">
        <f>VLOOKUP(R217,Prowadzacy!$F$2:$K$109,2,FALSE)</f>
        <v>Kazimierz</v>
      </c>
      <c r="T217" s="22">
        <f>VLOOKUP(R217,Prowadzacy!$F$2:$K$109,3,FALSE)</f>
        <v>0</v>
      </c>
      <c r="U217" s="22" t="str">
        <f>VLOOKUP(R217,Prowadzacy!$F$2:$K$109,4,FALSE)</f>
        <v>Herlender</v>
      </c>
      <c r="V217" s="22" t="str">
        <f>VLOOKUP(R217,Prowadzacy!$F$2:$M$109,8,FALSE)</f>
        <v xml:space="preserve">Kazimierz | Herlender | Dr inż. |  ( 05211 ) </v>
      </c>
      <c r="W217" s="37"/>
      <c r="X217" s="36" t="s">
        <v>222</v>
      </c>
      <c r="Y217" s="37"/>
      <c r="Z217" s="36"/>
      <c r="AA217" s="12"/>
      <c r="AB217" s="10"/>
      <c r="AC217" s="10"/>
      <c r="AD217" s="10"/>
      <c r="AE217" s="10"/>
      <c r="AF217" s="10"/>
      <c r="AG217" s="10"/>
      <c r="AH217" s="10"/>
      <c r="AI217" s="10"/>
      <c r="AJ217" s="10"/>
      <c r="AK217" s="10"/>
      <c r="AL217" s="10"/>
    </row>
    <row r="218" spans="1:38" ht="66">
      <c r="A218" s="146">
        <v>213</v>
      </c>
      <c r="B218" s="22" t="str">
        <f>VLOOKUP(E218,studia!$F$1:$I$12,2,FALSE)</f>
        <v>Elektrotechnika</v>
      </c>
      <c r="C218" s="22" t="str">
        <f>VLOOKUP(E218,studia!$F$1:$I$12,3,FALSE)</f>
        <v>inż.</v>
      </c>
      <c r="D218" s="22" t="str">
        <f>VLOOKUP(E218,studia!$F$1:$I$12,4,FALSE)</f>
        <v>EEN</v>
      </c>
      <c r="E218" s="36" t="s">
        <v>382</v>
      </c>
      <c r="F218" s="163" t="s">
        <v>2172</v>
      </c>
      <c r="G218" s="37" t="s">
        <v>230</v>
      </c>
      <c r="H218" s="37" t="s">
        <v>1988</v>
      </c>
      <c r="I218" s="37" t="s">
        <v>1989</v>
      </c>
      <c r="J218" s="37" t="s">
        <v>733</v>
      </c>
      <c r="K218" s="37" t="s">
        <v>734</v>
      </c>
      <c r="L218" s="21" t="str">
        <f>VLOOKUP(K218,Prowadzacy!$F$2:$J$109,2,FALSE)</f>
        <v>Janusz</v>
      </c>
      <c r="M218" s="21" t="str">
        <f>VLOOKUP(K218,Prowadzacy!$F$2:$K$109,3,FALSE)</f>
        <v>Stanisław</v>
      </c>
      <c r="N218" s="21" t="str">
        <f>VLOOKUP(K218,Prowadzacy!$F$2:$K$109,4,FALSE)</f>
        <v>Konieczny</v>
      </c>
      <c r="O218" s="22" t="str">
        <f>VLOOKUP(K218,Prowadzacy!$F$2:$M$109,8,FALSE)</f>
        <v xml:space="preserve">Janusz | Konieczny | Dr inż. |  ( 05269 ) </v>
      </c>
      <c r="P218" s="22" t="str">
        <f>VLOOKUP(K218,Prowadzacy!$F$2:$K$109,5,FALSE)</f>
        <v>K36W05D02</v>
      </c>
      <c r="Q218" s="22" t="str">
        <f>VLOOKUP(K218,Prowadzacy!$F$2:$K$109,6,FALSE)</f>
        <v>ZUEiEP</v>
      </c>
      <c r="R218" s="36" t="s">
        <v>429</v>
      </c>
      <c r="S218" s="22" t="str">
        <f>VLOOKUP(R218,Prowadzacy!$F$2:$K$109,2,FALSE)</f>
        <v>Marek</v>
      </c>
      <c r="T218" s="22" t="str">
        <f>VLOOKUP(R218,Prowadzacy!$F$2:$K$109,3,FALSE)</f>
        <v>Andrzej</v>
      </c>
      <c r="U218" s="22" t="str">
        <f>VLOOKUP(R218,Prowadzacy!$F$2:$K$109,4,FALSE)</f>
        <v>Jaworski</v>
      </c>
      <c r="V218" s="22" t="str">
        <f>VLOOKUP(R218,Prowadzacy!$F$2:$M$109,8,FALSE)</f>
        <v xml:space="preserve">Marek | Jaworski | Dr inż. |  ( 05237 ) </v>
      </c>
      <c r="W218" s="37"/>
      <c r="X218" s="36" t="s">
        <v>222</v>
      </c>
      <c r="Y218" s="37"/>
      <c r="Z218" s="36"/>
      <c r="AA218" s="12"/>
      <c r="AB218" s="10"/>
      <c r="AC218" s="10"/>
      <c r="AD218" s="10"/>
      <c r="AE218" s="10"/>
      <c r="AF218" s="10"/>
      <c r="AG218" s="10"/>
      <c r="AH218" s="10"/>
      <c r="AI218" s="10"/>
      <c r="AJ218" s="10"/>
      <c r="AK218" s="10"/>
      <c r="AL218" s="10"/>
    </row>
    <row r="219" spans="1:38" ht="78.75">
      <c r="A219" s="151">
        <v>214</v>
      </c>
      <c r="B219" s="22" t="str">
        <f>VLOOKUP(E219,studia!$F$1:$I$12,2,FALSE)</f>
        <v>Elektrotechnika</v>
      </c>
      <c r="C219" s="22" t="str">
        <f>VLOOKUP(E219,studia!$F$1:$I$12,3,FALSE)</f>
        <v>inż.</v>
      </c>
      <c r="D219" s="22" t="str">
        <f>VLOOKUP(E219,studia!$F$1:$I$12,4,FALSE)</f>
        <v>EEN</v>
      </c>
      <c r="E219" s="36" t="s">
        <v>382</v>
      </c>
      <c r="F219" s="163" t="s">
        <v>2172</v>
      </c>
      <c r="G219" s="37" t="s">
        <v>231</v>
      </c>
      <c r="H219" s="37" t="s">
        <v>735</v>
      </c>
      <c r="I219" s="37" t="s">
        <v>736</v>
      </c>
      <c r="J219" s="37" t="s">
        <v>737</v>
      </c>
      <c r="K219" s="37" t="s">
        <v>734</v>
      </c>
      <c r="L219" s="21" t="str">
        <f>VLOOKUP(K219,Prowadzacy!$F$2:$J$109,2,FALSE)</f>
        <v>Janusz</v>
      </c>
      <c r="M219" s="21" t="str">
        <f>VLOOKUP(K219,Prowadzacy!$F$2:$K$109,3,FALSE)</f>
        <v>Stanisław</v>
      </c>
      <c r="N219" s="21" t="str">
        <f>VLOOKUP(K219,Prowadzacy!$F$2:$K$109,4,FALSE)</f>
        <v>Konieczny</v>
      </c>
      <c r="O219" s="22" t="str">
        <f>VLOOKUP(K219,Prowadzacy!$F$2:$M$109,8,FALSE)</f>
        <v xml:space="preserve">Janusz | Konieczny | Dr inż. |  ( 05269 ) </v>
      </c>
      <c r="P219" s="22" t="str">
        <f>VLOOKUP(K219,Prowadzacy!$F$2:$K$109,5,FALSE)</f>
        <v>K36W05D02</v>
      </c>
      <c r="Q219" s="22" t="str">
        <f>VLOOKUP(K219,Prowadzacy!$F$2:$K$109,6,FALSE)</f>
        <v>ZUEiEP</v>
      </c>
      <c r="R219" s="36" t="s">
        <v>517</v>
      </c>
      <c r="S219" s="22" t="str">
        <f>VLOOKUP(R219,Prowadzacy!$F$2:$K$109,2,FALSE)</f>
        <v>Wiktoria</v>
      </c>
      <c r="T219" s="22" t="str">
        <f>VLOOKUP(R219,Prowadzacy!$F$2:$K$109,3,FALSE)</f>
        <v>Maria</v>
      </c>
      <c r="U219" s="22" t="str">
        <f>VLOOKUP(R219,Prowadzacy!$F$2:$K$109,4,FALSE)</f>
        <v>Grycan</v>
      </c>
      <c r="V219" s="22" t="str">
        <f>VLOOKUP(R219,Prowadzacy!$F$2:$M$109,8,FALSE)</f>
        <v xml:space="preserve">Wiktoria | Grycan | Dr inż. |  ( 05408 ) </v>
      </c>
      <c r="W219" s="37"/>
      <c r="X219" s="36" t="s">
        <v>222</v>
      </c>
      <c r="Y219" s="37"/>
      <c r="Z219" s="36"/>
      <c r="AA219" s="12"/>
      <c r="AB219" s="10"/>
      <c r="AC219" s="10"/>
      <c r="AD219" s="10"/>
      <c r="AE219" s="10"/>
      <c r="AF219" s="10"/>
      <c r="AG219" s="10"/>
      <c r="AH219" s="10"/>
      <c r="AI219" s="10"/>
      <c r="AJ219" s="10"/>
      <c r="AK219" s="10"/>
      <c r="AL219" s="10"/>
    </row>
    <row r="220" spans="1:38" ht="91.5">
      <c r="A220" s="146">
        <v>215</v>
      </c>
      <c r="B220" s="22" t="str">
        <f>VLOOKUP(E220,studia!$F$1:$I$12,2,FALSE)</f>
        <v>Elektrotechnika</v>
      </c>
      <c r="C220" s="22" t="str">
        <f>VLOOKUP(E220,studia!$F$1:$I$12,3,FALSE)</f>
        <v>inż.</v>
      </c>
      <c r="D220" s="22" t="str">
        <f>VLOOKUP(E220,studia!$F$1:$I$12,4,FALSE)</f>
        <v>EEN</v>
      </c>
      <c r="E220" s="36" t="s">
        <v>382</v>
      </c>
      <c r="F220" s="163" t="s">
        <v>2172</v>
      </c>
      <c r="G220" s="37" t="s">
        <v>231</v>
      </c>
      <c r="H220" s="37" t="s">
        <v>1990</v>
      </c>
      <c r="I220" s="37" t="s">
        <v>1991</v>
      </c>
      <c r="J220" s="37" t="s">
        <v>738</v>
      </c>
      <c r="K220" s="37" t="s">
        <v>734</v>
      </c>
      <c r="L220" s="21" t="str">
        <f>VLOOKUP(K220,Prowadzacy!$F$2:$J$109,2,FALSE)</f>
        <v>Janusz</v>
      </c>
      <c r="M220" s="21" t="str">
        <f>VLOOKUP(K220,Prowadzacy!$F$2:$K$109,3,FALSE)</f>
        <v>Stanisław</v>
      </c>
      <c r="N220" s="21" t="str">
        <f>VLOOKUP(K220,Prowadzacy!$F$2:$K$109,4,FALSE)</f>
        <v>Konieczny</v>
      </c>
      <c r="O220" s="22" t="str">
        <f>VLOOKUP(K220,Prowadzacy!$F$2:$M$109,8,FALSE)</f>
        <v xml:space="preserve">Janusz | Konieczny | Dr inż. |  ( 05269 ) </v>
      </c>
      <c r="P220" s="22" t="str">
        <f>VLOOKUP(K220,Prowadzacy!$F$2:$K$109,5,FALSE)</f>
        <v>K36W05D02</v>
      </c>
      <c r="Q220" s="22" t="str">
        <f>VLOOKUP(K220,Prowadzacy!$F$2:$K$109,6,FALSE)</f>
        <v>ZUEiEP</v>
      </c>
      <c r="R220" s="36" t="s">
        <v>517</v>
      </c>
      <c r="S220" s="22" t="str">
        <f>VLOOKUP(R220,Prowadzacy!$F$2:$K$109,2,FALSE)</f>
        <v>Wiktoria</v>
      </c>
      <c r="T220" s="22" t="str">
        <f>VLOOKUP(R220,Prowadzacy!$F$2:$K$109,3,FALSE)</f>
        <v>Maria</v>
      </c>
      <c r="U220" s="22" t="str">
        <f>VLOOKUP(R220,Prowadzacy!$F$2:$K$109,4,FALSE)</f>
        <v>Grycan</v>
      </c>
      <c r="V220" s="22" t="str">
        <f>VLOOKUP(R220,Prowadzacy!$F$2:$M$109,8,FALSE)</f>
        <v xml:space="preserve">Wiktoria | Grycan | Dr inż. |  ( 05408 ) </v>
      </c>
      <c r="W220" s="37"/>
      <c r="X220" s="36" t="s">
        <v>222</v>
      </c>
      <c r="Y220" s="37"/>
      <c r="Z220" s="36"/>
      <c r="AA220" s="12"/>
      <c r="AB220" s="10"/>
      <c r="AC220" s="10"/>
      <c r="AD220" s="10"/>
      <c r="AE220" s="10"/>
      <c r="AF220" s="10"/>
      <c r="AG220" s="10"/>
      <c r="AH220" s="10"/>
      <c r="AI220" s="10"/>
      <c r="AJ220" s="10"/>
      <c r="AK220" s="10"/>
      <c r="AL220" s="10"/>
    </row>
    <row r="221" spans="1:38" s="155" customFormat="1" ht="129.75">
      <c r="A221" s="151">
        <v>216</v>
      </c>
      <c r="B221" s="22" t="str">
        <f>VLOOKUP(E221,studia!$F$1:$I$12,2,FALSE)</f>
        <v>Elektrotechnika</v>
      </c>
      <c r="C221" s="22" t="str">
        <f>VLOOKUP(E221,studia!$F$1:$I$12,3,FALSE)</f>
        <v>inż.</v>
      </c>
      <c r="D221" s="22" t="str">
        <f>VLOOKUP(E221,studia!$F$1:$I$12,4,FALSE)</f>
        <v>EEN</v>
      </c>
      <c r="E221" s="36" t="s">
        <v>382</v>
      </c>
      <c r="F221" s="163" t="s">
        <v>2172</v>
      </c>
      <c r="G221" s="37" t="s">
        <v>230</v>
      </c>
      <c r="H221" s="37" t="s">
        <v>739</v>
      </c>
      <c r="I221" s="37" t="s">
        <v>740</v>
      </c>
      <c r="J221" s="37" t="s">
        <v>741</v>
      </c>
      <c r="K221" s="37" t="s">
        <v>734</v>
      </c>
      <c r="L221" s="21" t="str">
        <f>VLOOKUP(K221,Prowadzacy!$F$2:$J$109,2,FALSE)</f>
        <v>Janusz</v>
      </c>
      <c r="M221" s="21" t="str">
        <f>VLOOKUP(K221,Prowadzacy!$F$2:$K$109,3,FALSE)</f>
        <v>Stanisław</v>
      </c>
      <c r="N221" s="21" t="str">
        <f>VLOOKUP(K221,Prowadzacy!$F$2:$K$109,4,FALSE)</f>
        <v>Konieczny</v>
      </c>
      <c r="O221" s="22" t="str">
        <f>VLOOKUP(K221,Prowadzacy!$F$2:$M$109,8,FALSE)</f>
        <v xml:space="preserve">Janusz | Konieczny | Dr inż. |  ( 05269 ) </v>
      </c>
      <c r="P221" s="22" t="str">
        <f>VLOOKUP(K221,Prowadzacy!$F$2:$K$109,5,FALSE)</f>
        <v>K36W05D02</v>
      </c>
      <c r="Q221" s="22" t="str">
        <f>VLOOKUP(K221,Prowadzacy!$F$2:$K$109,6,FALSE)</f>
        <v>ZUEiEP</v>
      </c>
      <c r="R221" s="36" t="s">
        <v>429</v>
      </c>
      <c r="S221" s="22" t="str">
        <f>VLOOKUP(R221,Prowadzacy!$F$2:$K$109,2,FALSE)</f>
        <v>Marek</v>
      </c>
      <c r="T221" s="22" t="str">
        <f>VLOOKUP(R221,Prowadzacy!$F$2:$K$109,3,FALSE)</f>
        <v>Andrzej</v>
      </c>
      <c r="U221" s="22" t="str">
        <f>VLOOKUP(R221,Prowadzacy!$F$2:$K$109,4,FALSE)</f>
        <v>Jaworski</v>
      </c>
      <c r="V221" s="22" t="str">
        <f>VLOOKUP(R221,Prowadzacy!$F$2:$M$109,8,FALSE)</f>
        <v xml:space="preserve">Marek | Jaworski | Dr inż. |  ( 05237 ) </v>
      </c>
      <c r="W221" s="37"/>
      <c r="X221" s="36" t="s">
        <v>222</v>
      </c>
      <c r="Y221" s="37"/>
      <c r="Z221" s="36"/>
      <c r="AA221" s="150"/>
      <c r="AB221" s="148"/>
      <c r="AC221" s="148"/>
      <c r="AD221" s="148"/>
      <c r="AE221" s="148"/>
      <c r="AF221" s="148"/>
      <c r="AG221" s="148"/>
      <c r="AH221" s="148"/>
      <c r="AI221" s="148"/>
      <c r="AJ221" s="148"/>
      <c r="AK221" s="148"/>
      <c r="AL221" s="148"/>
    </row>
    <row r="222" spans="1:38" ht="180.75">
      <c r="A222" s="146">
        <v>217</v>
      </c>
      <c r="B222" s="22" t="str">
        <f>VLOOKUP(E222,studia!$F$1:$I$12,2,FALSE)</f>
        <v>Elektrotechnika</v>
      </c>
      <c r="C222" s="22" t="str">
        <f>VLOOKUP(E222,studia!$F$1:$I$12,3,FALSE)</f>
        <v>inż.</v>
      </c>
      <c r="D222" s="22" t="str">
        <f>VLOOKUP(E222,studia!$F$1:$I$12,4,FALSE)</f>
        <v>EEN</v>
      </c>
      <c r="E222" s="36" t="s">
        <v>382</v>
      </c>
      <c r="F222" s="163" t="s">
        <v>2172</v>
      </c>
      <c r="G222" s="37" t="s">
        <v>230</v>
      </c>
      <c r="H222" s="37" t="s">
        <v>684</v>
      </c>
      <c r="I222" s="37" t="s">
        <v>685</v>
      </c>
      <c r="J222" s="37" t="s">
        <v>686</v>
      </c>
      <c r="K222" s="37" t="s">
        <v>683</v>
      </c>
      <c r="L222" s="21" t="str">
        <f>VLOOKUP(K222,Prowadzacy!$F$2:$J$109,2,FALSE)</f>
        <v>Robert</v>
      </c>
      <c r="M222" s="21" t="str">
        <f>VLOOKUP(K222,Prowadzacy!$F$2:$K$109,3,FALSE)</f>
        <v>Stanisław</v>
      </c>
      <c r="N222" s="21" t="str">
        <f>VLOOKUP(K222,Prowadzacy!$F$2:$K$109,4,FALSE)</f>
        <v>Łukomski</v>
      </c>
      <c r="O222" s="22" t="str">
        <f>VLOOKUP(K222,Prowadzacy!$F$2:$M$109,8,FALSE)</f>
        <v xml:space="preserve">Robert | Łukomski | Dr inż. |  ( 05216 ) </v>
      </c>
      <c r="P222" s="22" t="str">
        <f>VLOOKUP(K222,Prowadzacy!$F$2:$K$109,5,FALSE)</f>
        <v>K36W05D02</v>
      </c>
      <c r="Q222" s="22" t="str">
        <f>VLOOKUP(K222,Prowadzacy!$F$2:$K$109,6,FALSE)</f>
        <v>ZSS</v>
      </c>
      <c r="R222" s="36" t="s">
        <v>729</v>
      </c>
      <c r="S222" s="22" t="str">
        <f>VLOOKUP(R222,Prowadzacy!$F$2:$K$109,2,FALSE)</f>
        <v>Marek</v>
      </c>
      <c r="T222" s="22" t="str">
        <f>VLOOKUP(R222,Prowadzacy!$F$2:$K$109,3,FALSE)</f>
        <v>Aleksander</v>
      </c>
      <c r="U222" s="22" t="str">
        <f>VLOOKUP(R222,Prowadzacy!$F$2:$K$109,4,FALSE)</f>
        <v>Kott</v>
      </c>
      <c r="V222" s="22" t="str">
        <f>VLOOKUP(R222,Prowadzacy!$F$2:$M$109,8,FALSE)</f>
        <v xml:space="preserve">Marek | Kott | Dr inż. |  ( 05297 ) </v>
      </c>
      <c r="W222" s="37"/>
      <c r="X222" s="36" t="s">
        <v>222</v>
      </c>
      <c r="Y222" s="37"/>
      <c r="Z222" s="36"/>
      <c r="AA222" s="12"/>
      <c r="AB222" s="10"/>
      <c r="AC222" s="10"/>
      <c r="AD222" s="10"/>
      <c r="AE222" s="10"/>
      <c r="AF222" s="10"/>
      <c r="AG222" s="10"/>
      <c r="AH222" s="10"/>
      <c r="AI222" s="10"/>
      <c r="AJ222" s="10"/>
      <c r="AK222" s="10"/>
      <c r="AL222" s="10"/>
    </row>
    <row r="223" spans="1:38" ht="193.5">
      <c r="A223" s="151">
        <v>218</v>
      </c>
      <c r="B223" s="22" t="str">
        <f>VLOOKUP(E223,studia!$F$1:$I$12,2,FALSE)</f>
        <v>Elektrotechnika</v>
      </c>
      <c r="C223" s="22" t="str">
        <f>VLOOKUP(E223,studia!$F$1:$I$12,3,FALSE)</f>
        <v>inż.</v>
      </c>
      <c r="D223" s="22" t="str">
        <f>VLOOKUP(E223,studia!$F$1:$I$12,4,FALSE)</f>
        <v>EEN</v>
      </c>
      <c r="E223" s="36" t="s">
        <v>382</v>
      </c>
      <c r="F223" s="36"/>
      <c r="G223" s="37"/>
      <c r="H223" s="37" t="s">
        <v>1992</v>
      </c>
      <c r="I223" s="37" t="s">
        <v>687</v>
      </c>
      <c r="J223" s="37" t="s">
        <v>688</v>
      </c>
      <c r="K223" s="37" t="s">
        <v>683</v>
      </c>
      <c r="L223" s="21" t="str">
        <f>VLOOKUP(K223,Prowadzacy!$F$2:$J$109,2,FALSE)</f>
        <v>Robert</v>
      </c>
      <c r="M223" s="21" t="str">
        <f>VLOOKUP(K223,Prowadzacy!$F$2:$K$109,3,FALSE)</f>
        <v>Stanisław</v>
      </c>
      <c r="N223" s="21" t="str">
        <f>VLOOKUP(K223,Prowadzacy!$F$2:$K$109,4,FALSE)</f>
        <v>Łukomski</v>
      </c>
      <c r="O223" s="22" t="str">
        <f>VLOOKUP(K223,Prowadzacy!$F$2:$M$109,8,FALSE)</f>
        <v xml:space="preserve">Robert | Łukomski | Dr inż. |  ( 05216 ) </v>
      </c>
      <c r="P223" s="22" t="str">
        <f>VLOOKUP(K223,Prowadzacy!$F$2:$K$109,5,FALSE)</f>
        <v>K36W05D02</v>
      </c>
      <c r="Q223" s="22" t="str">
        <f>VLOOKUP(K223,Prowadzacy!$F$2:$K$109,6,FALSE)</f>
        <v>ZSS</v>
      </c>
      <c r="R223" s="36" t="s">
        <v>665</v>
      </c>
      <c r="S223" s="22" t="str">
        <f>VLOOKUP(R223,Prowadzacy!$F$2:$K$109,2,FALSE)</f>
        <v>Tomasz</v>
      </c>
      <c r="T223" s="22" t="str">
        <f>VLOOKUP(R223,Prowadzacy!$F$2:$K$109,3,FALSE)</f>
        <v>Kazimierz</v>
      </c>
      <c r="U223" s="22" t="str">
        <f>VLOOKUP(R223,Prowadzacy!$F$2:$K$109,4,FALSE)</f>
        <v>Okoń</v>
      </c>
      <c r="V223" s="22" t="str">
        <f>VLOOKUP(R223,Prowadzacy!$F$2:$M$109,8,FALSE)</f>
        <v xml:space="preserve">Tomasz | Okoń | Dr inż. |  ( 05401 ) </v>
      </c>
      <c r="W223" s="37"/>
      <c r="X223" s="36" t="s">
        <v>222</v>
      </c>
      <c r="Y223" s="37"/>
      <c r="Z223" s="36"/>
      <c r="AA223" s="12"/>
      <c r="AB223" s="10"/>
      <c r="AC223" s="10"/>
      <c r="AD223" s="10"/>
      <c r="AE223" s="10"/>
      <c r="AF223" s="10"/>
      <c r="AG223" s="10"/>
      <c r="AH223" s="10"/>
      <c r="AI223" s="10"/>
      <c r="AJ223" s="10"/>
      <c r="AK223" s="10"/>
      <c r="AL223" s="10"/>
    </row>
    <row r="224" spans="1:38" ht="193.5">
      <c r="A224" s="146">
        <v>219</v>
      </c>
      <c r="B224" s="22" t="str">
        <f>VLOOKUP(E224,studia!$F$1:$I$12,2,FALSE)</f>
        <v>Elektrotechnika</v>
      </c>
      <c r="C224" s="22" t="str">
        <f>VLOOKUP(E224,studia!$F$1:$I$12,3,FALSE)</f>
        <v>inż.</v>
      </c>
      <c r="D224" s="22" t="str">
        <f>VLOOKUP(E224,studia!$F$1:$I$12,4,FALSE)</f>
        <v>EEN</v>
      </c>
      <c r="E224" s="36" t="s">
        <v>382</v>
      </c>
      <c r="F224" s="163" t="s">
        <v>2172</v>
      </c>
      <c r="G224" s="37" t="s">
        <v>230</v>
      </c>
      <c r="H224" s="37" t="s">
        <v>689</v>
      </c>
      <c r="I224" s="37" t="s">
        <v>690</v>
      </c>
      <c r="J224" s="37" t="s">
        <v>691</v>
      </c>
      <c r="K224" s="37" t="s">
        <v>683</v>
      </c>
      <c r="L224" s="21" t="str">
        <f>VLOOKUP(K224,Prowadzacy!$F$2:$J$109,2,FALSE)</f>
        <v>Robert</v>
      </c>
      <c r="M224" s="21" t="str">
        <f>VLOOKUP(K224,Prowadzacy!$F$2:$K$109,3,FALSE)</f>
        <v>Stanisław</v>
      </c>
      <c r="N224" s="21" t="str">
        <f>VLOOKUP(K224,Prowadzacy!$F$2:$K$109,4,FALSE)</f>
        <v>Łukomski</v>
      </c>
      <c r="O224" s="22" t="str">
        <f>VLOOKUP(K224,Prowadzacy!$F$2:$M$109,8,FALSE)</f>
        <v xml:space="preserve">Robert | Łukomski | Dr inż. |  ( 05216 ) </v>
      </c>
      <c r="P224" s="22" t="str">
        <f>VLOOKUP(K224,Prowadzacy!$F$2:$K$109,5,FALSE)</f>
        <v>K36W05D02</v>
      </c>
      <c r="Q224" s="22" t="str">
        <f>VLOOKUP(K224,Prowadzacy!$F$2:$K$109,6,FALSE)</f>
        <v>ZSS</v>
      </c>
      <c r="R224" s="36" t="s">
        <v>729</v>
      </c>
      <c r="S224" s="22" t="str">
        <f>VLOOKUP(R224,Prowadzacy!$F$2:$K$109,2,FALSE)</f>
        <v>Marek</v>
      </c>
      <c r="T224" s="22" t="str">
        <f>VLOOKUP(R224,Prowadzacy!$F$2:$K$109,3,FALSE)</f>
        <v>Aleksander</v>
      </c>
      <c r="U224" s="22" t="str">
        <f>VLOOKUP(R224,Prowadzacy!$F$2:$K$109,4,FALSE)</f>
        <v>Kott</v>
      </c>
      <c r="V224" s="22" t="str">
        <f>VLOOKUP(R224,Prowadzacy!$F$2:$M$109,8,FALSE)</f>
        <v xml:space="preserve">Marek | Kott | Dr inż. |  ( 05297 ) </v>
      </c>
      <c r="W224" s="37"/>
      <c r="X224" s="36" t="s">
        <v>222</v>
      </c>
      <c r="Y224" s="37"/>
      <c r="Z224" s="36"/>
      <c r="AA224" s="12"/>
      <c r="AB224" s="10"/>
      <c r="AC224" s="10"/>
      <c r="AD224" s="10"/>
      <c r="AE224" s="10"/>
      <c r="AF224" s="10"/>
      <c r="AG224" s="10"/>
      <c r="AH224" s="10"/>
      <c r="AI224" s="10"/>
      <c r="AJ224" s="10"/>
      <c r="AK224" s="10"/>
      <c r="AL224" s="10"/>
    </row>
    <row r="225" spans="1:38" ht="168">
      <c r="A225" s="151">
        <v>220</v>
      </c>
      <c r="B225" s="22" t="str">
        <f>VLOOKUP(E225,studia!$F$1:$I$12,2,FALSE)</f>
        <v>Elektrotechnika</v>
      </c>
      <c r="C225" s="22" t="str">
        <f>VLOOKUP(E225,studia!$F$1:$I$12,3,FALSE)</f>
        <v>inż.</v>
      </c>
      <c r="D225" s="22" t="str">
        <f>VLOOKUP(E225,studia!$F$1:$I$12,4,FALSE)</f>
        <v>EEN</v>
      </c>
      <c r="E225" s="36" t="s">
        <v>382</v>
      </c>
      <c r="F225" s="36"/>
      <c r="G225" s="37"/>
      <c r="H225" s="37" t="s">
        <v>692</v>
      </c>
      <c r="I225" s="37" t="s">
        <v>693</v>
      </c>
      <c r="J225" s="37" t="s">
        <v>694</v>
      </c>
      <c r="K225" s="37" t="s">
        <v>683</v>
      </c>
      <c r="L225" s="21" t="str">
        <f>VLOOKUP(K225,Prowadzacy!$F$2:$J$109,2,FALSE)</f>
        <v>Robert</v>
      </c>
      <c r="M225" s="21" t="str">
        <f>VLOOKUP(K225,Prowadzacy!$F$2:$K$109,3,FALSE)</f>
        <v>Stanisław</v>
      </c>
      <c r="N225" s="21" t="str">
        <f>VLOOKUP(K225,Prowadzacy!$F$2:$K$109,4,FALSE)</f>
        <v>Łukomski</v>
      </c>
      <c r="O225" s="22" t="str">
        <f>VLOOKUP(K225,Prowadzacy!$F$2:$M$109,8,FALSE)</f>
        <v xml:space="preserve">Robert | Łukomski | Dr inż. |  ( 05216 ) </v>
      </c>
      <c r="P225" s="22" t="str">
        <f>VLOOKUP(K225,Prowadzacy!$F$2:$K$109,5,FALSE)</f>
        <v>K36W05D02</v>
      </c>
      <c r="Q225" s="22" t="str">
        <f>VLOOKUP(K225,Prowadzacy!$F$2:$K$109,6,FALSE)</f>
        <v>ZSS</v>
      </c>
      <c r="R225" s="36" t="s">
        <v>729</v>
      </c>
      <c r="S225" s="22" t="str">
        <f>VLOOKUP(R225,Prowadzacy!$F$2:$K$109,2,FALSE)</f>
        <v>Marek</v>
      </c>
      <c r="T225" s="22" t="str">
        <f>VLOOKUP(R225,Prowadzacy!$F$2:$K$109,3,FALSE)</f>
        <v>Aleksander</v>
      </c>
      <c r="U225" s="22" t="str">
        <f>VLOOKUP(R225,Prowadzacy!$F$2:$K$109,4,FALSE)</f>
        <v>Kott</v>
      </c>
      <c r="V225" s="22" t="str">
        <f>VLOOKUP(R225,Prowadzacy!$F$2:$M$109,8,FALSE)</f>
        <v xml:space="preserve">Marek | Kott | Dr inż. |  ( 05297 ) </v>
      </c>
      <c r="W225" s="37"/>
      <c r="X225" s="36" t="s">
        <v>222</v>
      </c>
      <c r="Y225" s="37"/>
      <c r="Z225" s="36"/>
      <c r="AA225" s="12"/>
      <c r="AB225" s="10"/>
      <c r="AC225" s="10"/>
      <c r="AD225" s="10"/>
      <c r="AE225" s="10"/>
      <c r="AF225" s="10"/>
      <c r="AG225" s="10"/>
      <c r="AH225" s="10"/>
      <c r="AI225" s="10"/>
      <c r="AJ225" s="10"/>
      <c r="AK225" s="10"/>
      <c r="AL225" s="10"/>
    </row>
    <row r="226" spans="1:38" ht="142.5">
      <c r="A226" s="146">
        <v>221</v>
      </c>
      <c r="B226" s="22" t="str">
        <f>VLOOKUP(E226,studia!$F$1:$I$12,2,FALSE)</f>
        <v>Elektrotechnika</v>
      </c>
      <c r="C226" s="22" t="str">
        <f>VLOOKUP(E226,studia!$F$1:$I$12,3,FALSE)</f>
        <v>inż.</v>
      </c>
      <c r="D226" s="22" t="str">
        <f>VLOOKUP(E226,studia!$F$1:$I$12,4,FALSE)</f>
        <v>EEN</v>
      </c>
      <c r="E226" s="36" t="s">
        <v>382</v>
      </c>
      <c r="F226" s="163" t="s">
        <v>2172</v>
      </c>
      <c r="G226" s="37" t="s">
        <v>230</v>
      </c>
      <c r="H226" s="37" t="s">
        <v>986</v>
      </c>
      <c r="I226" s="37" t="s">
        <v>987</v>
      </c>
      <c r="J226" s="37" t="s">
        <v>988</v>
      </c>
      <c r="K226" s="37" t="s">
        <v>683</v>
      </c>
      <c r="L226" s="21" t="str">
        <f>VLOOKUP(K226,Prowadzacy!$F$2:$J$109,2,FALSE)</f>
        <v>Robert</v>
      </c>
      <c r="M226" s="21" t="str">
        <f>VLOOKUP(K226,Prowadzacy!$F$2:$K$109,3,FALSE)</f>
        <v>Stanisław</v>
      </c>
      <c r="N226" s="21" t="str">
        <f>VLOOKUP(K226,Prowadzacy!$F$2:$K$109,4,FALSE)</f>
        <v>Łukomski</v>
      </c>
      <c r="O226" s="22" t="str">
        <f>VLOOKUP(K226,Prowadzacy!$F$2:$M$109,8,FALSE)</f>
        <v xml:space="preserve">Robert | Łukomski | Dr inż. |  ( 05216 ) </v>
      </c>
      <c r="P226" s="22" t="str">
        <f>VLOOKUP(K226,Prowadzacy!$F$2:$K$109,5,FALSE)</f>
        <v>K36W05D02</v>
      </c>
      <c r="Q226" s="22" t="str">
        <f>VLOOKUP(K226,Prowadzacy!$F$2:$K$109,6,FALSE)</f>
        <v>ZSS</v>
      </c>
      <c r="R226" s="36" t="s">
        <v>729</v>
      </c>
      <c r="S226" s="22" t="str">
        <f>VLOOKUP(R226,Prowadzacy!$F$2:$K$109,2,FALSE)</f>
        <v>Marek</v>
      </c>
      <c r="T226" s="22" t="str">
        <f>VLOOKUP(R226,Prowadzacy!$F$2:$K$109,3,FALSE)</f>
        <v>Aleksander</v>
      </c>
      <c r="U226" s="22" t="str">
        <f>VLOOKUP(R226,Prowadzacy!$F$2:$K$109,4,FALSE)</f>
        <v>Kott</v>
      </c>
      <c r="V226" s="22" t="str">
        <f>VLOOKUP(R226,Prowadzacy!$F$2:$M$109,8,FALSE)</f>
        <v xml:space="preserve">Marek | Kott | Dr inż. |  ( 05297 ) </v>
      </c>
      <c r="W226" s="37"/>
      <c r="X226" s="36" t="s">
        <v>222</v>
      </c>
      <c r="Y226" s="37"/>
      <c r="Z226" s="36"/>
      <c r="AA226" s="12"/>
      <c r="AB226" s="10"/>
      <c r="AC226" s="10"/>
      <c r="AD226" s="10"/>
      <c r="AE226" s="10"/>
      <c r="AF226" s="10"/>
      <c r="AG226" s="10"/>
      <c r="AH226" s="10"/>
      <c r="AI226" s="10"/>
      <c r="AJ226" s="10"/>
      <c r="AK226" s="10"/>
      <c r="AL226" s="10"/>
    </row>
    <row r="227" spans="1:38" ht="168">
      <c r="A227" s="151">
        <v>222</v>
      </c>
      <c r="B227" s="22" t="str">
        <f>VLOOKUP(E227,studia!$F$1:$I$12,2,FALSE)</f>
        <v>Elektrotechnika</v>
      </c>
      <c r="C227" s="22" t="str">
        <f>VLOOKUP(E227,studia!$F$1:$I$12,3,FALSE)</f>
        <v>inż.</v>
      </c>
      <c r="D227" s="22" t="str">
        <f>VLOOKUP(E227,studia!$F$1:$I$12,4,FALSE)</f>
        <v>EEN</v>
      </c>
      <c r="E227" s="36" t="s">
        <v>382</v>
      </c>
      <c r="F227" s="163" t="s">
        <v>2172</v>
      </c>
      <c r="G227" s="37" t="s">
        <v>230</v>
      </c>
      <c r="H227" s="37" t="s">
        <v>642</v>
      </c>
      <c r="I227" s="37" t="s">
        <v>643</v>
      </c>
      <c r="J227" s="37" t="s">
        <v>644</v>
      </c>
      <c r="K227" s="37" t="s">
        <v>645</v>
      </c>
      <c r="L227" s="21" t="str">
        <f>VLOOKUP(K227,Prowadzacy!$F$2:$J$109,2,FALSE)</f>
        <v>Radosław</v>
      </c>
      <c r="M227" s="21">
        <f>VLOOKUP(K227,Prowadzacy!$F$2:$K$109,3,FALSE)</f>
        <v>0</v>
      </c>
      <c r="N227" s="21" t="str">
        <f>VLOOKUP(K227,Prowadzacy!$F$2:$K$109,4,FALSE)</f>
        <v>Nalepa</v>
      </c>
      <c r="O227" s="22" t="str">
        <f>VLOOKUP(K227,Prowadzacy!$F$2:$M$109,8,FALSE)</f>
        <v xml:space="preserve">Radosław | Nalepa | Dr inż. |  ( 05386 ) </v>
      </c>
      <c r="P227" s="22" t="str">
        <f>VLOOKUP(K227,Prowadzacy!$F$2:$K$109,5,FALSE)</f>
        <v>K36W05D02</v>
      </c>
      <c r="Q227" s="22" t="str">
        <f>VLOOKUP(K227,Prowadzacy!$F$2:$K$109,6,FALSE)</f>
        <v>ZSS</v>
      </c>
      <c r="R227" s="36" t="s">
        <v>683</v>
      </c>
      <c r="S227" s="22" t="str">
        <f>VLOOKUP(R227,Prowadzacy!$F$2:$K$109,2,FALSE)</f>
        <v>Robert</v>
      </c>
      <c r="T227" s="22" t="str">
        <f>VLOOKUP(R227,Prowadzacy!$F$2:$K$109,3,FALSE)</f>
        <v>Stanisław</v>
      </c>
      <c r="U227" s="22" t="str">
        <f>VLOOKUP(R227,Prowadzacy!$F$2:$K$109,4,FALSE)</f>
        <v>Łukomski</v>
      </c>
      <c r="V227" s="22" t="str">
        <f>VLOOKUP(R227,Prowadzacy!$F$2:$M$109,8,FALSE)</f>
        <v xml:space="preserve">Robert | Łukomski | Dr inż. |  ( 05216 ) </v>
      </c>
      <c r="W227" s="37" t="s">
        <v>999</v>
      </c>
      <c r="X227" s="36" t="s">
        <v>221</v>
      </c>
      <c r="Y227" s="37" t="s">
        <v>1000</v>
      </c>
      <c r="Z227" s="36" t="s">
        <v>222</v>
      </c>
      <c r="AA227" s="12"/>
      <c r="AB227" s="10"/>
      <c r="AC227" s="10"/>
      <c r="AD227" s="10"/>
      <c r="AE227" s="10"/>
      <c r="AF227" s="10"/>
      <c r="AG227" s="10"/>
      <c r="AH227" s="10"/>
      <c r="AI227" s="10"/>
      <c r="AJ227" s="10"/>
      <c r="AK227" s="10"/>
      <c r="AL227" s="10"/>
    </row>
    <row r="228" spans="1:38" ht="193.5">
      <c r="A228" s="146">
        <v>223</v>
      </c>
      <c r="B228" s="22" t="str">
        <f>VLOOKUP(E228,studia!$F$1:$I$12,2,FALSE)</f>
        <v>Elektrotechnika</v>
      </c>
      <c r="C228" s="22" t="str">
        <f>VLOOKUP(E228,studia!$F$1:$I$12,3,FALSE)</f>
        <v>inż.</v>
      </c>
      <c r="D228" s="22" t="str">
        <f>VLOOKUP(E228,studia!$F$1:$I$12,4,FALSE)</f>
        <v>EEN</v>
      </c>
      <c r="E228" s="36" t="s">
        <v>382</v>
      </c>
      <c r="F228" s="163" t="s">
        <v>2172</v>
      </c>
      <c r="G228" s="37" t="s">
        <v>230</v>
      </c>
      <c r="H228" s="37" t="s">
        <v>646</v>
      </c>
      <c r="I228" s="37" t="s">
        <v>647</v>
      </c>
      <c r="J228" s="37" t="s">
        <v>648</v>
      </c>
      <c r="K228" s="37" t="s">
        <v>645</v>
      </c>
      <c r="L228" s="21" t="str">
        <f>VLOOKUP(K228,Prowadzacy!$F$2:$J$109,2,FALSE)</f>
        <v>Radosław</v>
      </c>
      <c r="M228" s="21">
        <f>VLOOKUP(K228,Prowadzacy!$F$2:$K$109,3,FALSE)</f>
        <v>0</v>
      </c>
      <c r="N228" s="21" t="str">
        <f>VLOOKUP(K228,Prowadzacy!$F$2:$K$109,4,FALSE)</f>
        <v>Nalepa</v>
      </c>
      <c r="O228" s="22" t="str">
        <f>VLOOKUP(K228,Prowadzacy!$F$2:$M$109,8,FALSE)</f>
        <v xml:space="preserve">Radosław | Nalepa | Dr inż. |  ( 05386 ) </v>
      </c>
      <c r="P228" s="22" t="str">
        <f>VLOOKUP(K228,Prowadzacy!$F$2:$K$109,5,FALSE)</f>
        <v>K36W05D02</v>
      </c>
      <c r="Q228" s="22" t="str">
        <f>VLOOKUP(K228,Prowadzacy!$F$2:$K$109,6,FALSE)</f>
        <v>ZSS</v>
      </c>
      <c r="R228" s="36" t="s">
        <v>683</v>
      </c>
      <c r="S228" s="22" t="str">
        <f>VLOOKUP(R228,Prowadzacy!$F$2:$K$109,2,FALSE)</f>
        <v>Robert</v>
      </c>
      <c r="T228" s="22" t="str">
        <f>VLOOKUP(R228,Prowadzacy!$F$2:$K$109,3,FALSE)</f>
        <v>Stanisław</v>
      </c>
      <c r="U228" s="22" t="str">
        <f>VLOOKUP(R228,Prowadzacy!$F$2:$K$109,4,FALSE)</f>
        <v>Łukomski</v>
      </c>
      <c r="V228" s="22" t="str">
        <f>VLOOKUP(R228,Prowadzacy!$F$2:$M$109,8,FALSE)</f>
        <v xml:space="preserve">Robert | Łukomski | Dr inż. |  ( 05216 ) </v>
      </c>
      <c r="W228" s="37" t="s">
        <v>999</v>
      </c>
      <c r="X228" s="36" t="s">
        <v>221</v>
      </c>
      <c r="Y228" s="37" t="s">
        <v>1001</v>
      </c>
      <c r="Z228" s="36" t="s">
        <v>222</v>
      </c>
      <c r="AA228" s="12"/>
      <c r="AB228" s="10"/>
      <c r="AC228" s="10"/>
      <c r="AD228" s="10"/>
      <c r="AE228" s="10"/>
      <c r="AF228" s="10"/>
      <c r="AG228" s="10"/>
      <c r="AH228" s="10"/>
      <c r="AI228" s="10"/>
      <c r="AJ228" s="10"/>
      <c r="AK228" s="10"/>
      <c r="AL228" s="10"/>
    </row>
    <row r="229" spans="1:38" ht="142.5">
      <c r="A229" s="151">
        <v>224</v>
      </c>
      <c r="B229" s="22" t="str">
        <f>VLOOKUP(E229,studia!$F$1:$I$12,2,FALSE)</f>
        <v>Elektrotechnika</v>
      </c>
      <c r="C229" s="22" t="str">
        <f>VLOOKUP(E229,studia!$F$1:$I$12,3,FALSE)</f>
        <v>inż.</v>
      </c>
      <c r="D229" s="22" t="str">
        <f>VLOOKUP(E229,studia!$F$1:$I$12,4,FALSE)</f>
        <v>EEN</v>
      </c>
      <c r="E229" s="36" t="s">
        <v>382</v>
      </c>
      <c r="F229" s="163" t="s">
        <v>2172</v>
      </c>
      <c r="G229" s="37" t="s">
        <v>230</v>
      </c>
      <c r="H229" s="37" t="s">
        <v>2068</v>
      </c>
      <c r="I229" s="37" t="s">
        <v>657</v>
      </c>
      <c r="J229" s="37" t="s">
        <v>658</v>
      </c>
      <c r="K229" s="37" t="s">
        <v>645</v>
      </c>
      <c r="L229" s="21" t="str">
        <f>VLOOKUP(K229,Prowadzacy!$F$2:$J$109,2,FALSE)</f>
        <v>Radosław</v>
      </c>
      <c r="M229" s="21">
        <f>VLOOKUP(K229,Prowadzacy!$F$2:$K$109,3,FALSE)</f>
        <v>0</v>
      </c>
      <c r="N229" s="21" t="str">
        <f>VLOOKUP(K229,Prowadzacy!$F$2:$K$109,4,FALSE)</f>
        <v>Nalepa</v>
      </c>
      <c r="O229" s="22" t="str">
        <f>VLOOKUP(K229,Prowadzacy!$F$2:$M$109,8,FALSE)</f>
        <v xml:space="preserve">Radosław | Nalepa | Dr inż. |  ( 05386 ) </v>
      </c>
      <c r="P229" s="22" t="str">
        <f>VLOOKUP(K229,Prowadzacy!$F$2:$K$109,5,FALSE)</f>
        <v>K36W05D02</v>
      </c>
      <c r="Q229" s="22" t="str">
        <f>VLOOKUP(K229,Prowadzacy!$F$2:$K$109,6,FALSE)</f>
        <v>ZSS</v>
      </c>
      <c r="R229" s="36" t="s">
        <v>683</v>
      </c>
      <c r="S229" s="22" t="str">
        <f>VLOOKUP(R229,Prowadzacy!$F$2:$K$109,2,FALSE)</f>
        <v>Robert</v>
      </c>
      <c r="T229" s="22" t="str">
        <f>VLOOKUP(R229,Prowadzacy!$F$2:$K$109,3,FALSE)</f>
        <v>Stanisław</v>
      </c>
      <c r="U229" s="22" t="str">
        <f>VLOOKUP(R229,Prowadzacy!$F$2:$K$109,4,FALSE)</f>
        <v>Łukomski</v>
      </c>
      <c r="V229" s="22" t="str">
        <f>VLOOKUP(R229,Prowadzacy!$F$2:$M$109,8,FALSE)</f>
        <v xml:space="preserve">Robert | Łukomski | Dr inż. |  ( 05216 ) </v>
      </c>
      <c r="W229" s="37"/>
      <c r="X229" s="36" t="s">
        <v>222</v>
      </c>
      <c r="Y229" s="37"/>
      <c r="Z229" s="36"/>
      <c r="AA229" s="12"/>
      <c r="AB229" s="10"/>
      <c r="AC229" s="10"/>
      <c r="AD229" s="10"/>
      <c r="AE229" s="10"/>
      <c r="AF229" s="10"/>
      <c r="AG229" s="10"/>
      <c r="AH229" s="10"/>
      <c r="AI229" s="10"/>
      <c r="AJ229" s="10"/>
      <c r="AK229" s="10"/>
      <c r="AL229" s="10"/>
    </row>
    <row r="230" spans="1:38" ht="53.25">
      <c r="A230" s="146">
        <v>225</v>
      </c>
      <c r="B230" s="22" t="str">
        <f>VLOOKUP(E230,studia!$F$1:$I$12,2,FALSE)</f>
        <v>Elektrotechnika</v>
      </c>
      <c r="C230" s="22" t="str">
        <f>VLOOKUP(E230,studia!$F$1:$I$12,3,FALSE)</f>
        <v>inż.</v>
      </c>
      <c r="D230" s="22" t="str">
        <f>VLOOKUP(E230,studia!$F$1:$I$12,4,FALSE)</f>
        <v>EEN</v>
      </c>
      <c r="E230" s="36" t="s">
        <v>382</v>
      </c>
      <c r="F230" s="36"/>
      <c r="G230" s="37"/>
      <c r="H230" s="37" t="s">
        <v>662</v>
      </c>
      <c r="I230" s="37" t="s">
        <v>663</v>
      </c>
      <c r="J230" s="37" t="s">
        <v>664</v>
      </c>
      <c r="K230" s="37" t="s">
        <v>665</v>
      </c>
      <c r="L230" s="21" t="str">
        <f>VLOOKUP(K230,Prowadzacy!$F$2:$J$109,2,FALSE)</f>
        <v>Tomasz</v>
      </c>
      <c r="M230" s="21" t="str">
        <f>VLOOKUP(K230,Prowadzacy!$F$2:$K$109,3,FALSE)</f>
        <v>Kazimierz</v>
      </c>
      <c r="N230" s="21" t="str">
        <f>VLOOKUP(K230,Prowadzacy!$F$2:$K$109,4,FALSE)</f>
        <v>Okoń</v>
      </c>
      <c r="O230" s="22" t="str">
        <f>VLOOKUP(K230,Prowadzacy!$F$2:$M$109,8,FALSE)</f>
        <v xml:space="preserve">Tomasz | Okoń | Dr inż. |  ( 05401 ) </v>
      </c>
      <c r="P230" s="22" t="str">
        <f>VLOOKUP(K230,Prowadzacy!$F$2:$K$109,5,FALSE)</f>
        <v>K36W05D02</v>
      </c>
      <c r="Q230" s="22" t="str">
        <f>VLOOKUP(K230,Prowadzacy!$F$2:$K$109,6,FALSE)</f>
        <v>ZSS</v>
      </c>
      <c r="R230" s="36" t="s">
        <v>683</v>
      </c>
      <c r="S230" s="22" t="str">
        <f>VLOOKUP(R230,Prowadzacy!$F$2:$K$109,2,FALSE)</f>
        <v>Robert</v>
      </c>
      <c r="T230" s="22" t="str">
        <f>VLOOKUP(R230,Prowadzacy!$F$2:$K$109,3,FALSE)</f>
        <v>Stanisław</v>
      </c>
      <c r="U230" s="22" t="str">
        <f>VLOOKUP(R230,Prowadzacy!$F$2:$K$109,4,FALSE)</f>
        <v>Łukomski</v>
      </c>
      <c r="V230" s="22" t="str">
        <f>VLOOKUP(R230,Prowadzacy!$F$2:$M$109,8,FALSE)</f>
        <v xml:space="preserve">Robert | Łukomski | Dr inż. |  ( 05216 ) </v>
      </c>
      <c r="W230" s="37"/>
      <c r="X230" s="36" t="s">
        <v>222</v>
      </c>
      <c r="Y230" s="37"/>
      <c r="Z230" s="36"/>
      <c r="AA230" s="12"/>
      <c r="AB230" s="10"/>
      <c r="AC230" s="10"/>
      <c r="AD230" s="10"/>
      <c r="AE230" s="10"/>
      <c r="AF230" s="10"/>
      <c r="AG230" s="10"/>
      <c r="AH230" s="10"/>
      <c r="AI230" s="10"/>
      <c r="AJ230" s="10"/>
      <c r="AK230" s="10"/>
      <c r="AL230" s="10"/>
    </row>
    <row r="231" spans="1:38" ht="66">
      <c r="A231" s="151">
        <v>226</v>
      </c>
      <c r="B231" s="22" t="str">
        <f>VLOOKUP(E231,studia!$F$1:$I$12,2,FALSE)</f>
        <v>Elektrotechnika</v>
      </c>
      <c r="C231" s="22" t="str">
        <f>VLOOKUP(E231,studia!$F$1:$I$12,3,FALSE)</f>
        <v>inż.</v>
      </c>
      <c r="D231" s="22" t="str">
        <f>VLOOKUP(E231,studia!$F$1:$I$12,4,FALSE)</f>
        <v>EEN</v>
      </c>
      <c r="E231" s="36" t="s">
        <v>382</v>
      </c>
      <c r="F231" s="36"/>
      <c r="G231" s="37"/>
      <c r="H231" s="37" t="s">
        <v>672</v>
      </c>
      <c r="I231" s="37" t="s">
        <v>673</v>
      </c>
      <c r="J231" s="37" t="s">
        <v>674</v>
      </c>
      <c r="K231" s="37" t="s">
        <v>665</v>
      </c>
      <c r="L231" s="21" t="str">
        <f>VLOOKUP(K231,Prowadzacy!$F$2:$J$109,2,FALSE)</f>
        <v>Tomasz</v>
      </c>
      <c r="M231" s="21" t="str">
        <f>VLOOKUP(K231,Prowadzacy!$F$2:$K$109,3,FALSE)</f>
        <v>Kazimierz</v>
      </c>
      <c r="N231" s="21" t="str">
        <f>VLOOKUP(K231,Prowadzacy!$F$2:$K$109,4,FALSE)</f>
        <v>Okoń</v>
      </c>
      <c r="O231" s="22" t="str">
        <f>VLOOKUP(K231,Prowadzacy!$F$2:$M$109,8,FALSE)</f>
        <v xml:space="preserve">Tomasz | Okoń | Dr inż. |  ( 05401 ) </v>
      </c>
      <c r="P231" s="22" t="str">
        <f>VLOOKUP(K231,Prowadzacy!$F$2:$K$109,5,FALSE)</f>
        <v>K36W05D02</v>
      </c>
      <c r="Q231" s="22" t="str">
        <f>VLOOKUP(K231,Prowadzacy!$F$2:$K$109,6,FALSE)</f>
        <v>ZSS</v>
      </c>
      <c r="R231" s="36" t="s">
        <v>683</v>
      </c>
      <c r="S231" s="22" t="str">
        <f>VLOOKUP(R231,Prowadzacy!$F$2:$K$109,2,FALSE)</f>
        <v>Robert</v>
      </c>
      <c r="T231" s="22" t="str">
        <f>VLOOKUP(R231,Prowadzacy!$F$2:$K$109,3,FALSE)</f>
        <v>Stanisław</v>
      </c>
      <c r="U231" s="22" t="str">
        <f>VLOOKUP(R231,Prowadzacy!$F$2:$K$109,4,FALSE)</f>
        <v>Łukomski</v>
      </c>
      <c r="V231" s="22" t="str">
        <f>VLOOKUP(R231,Prowadzacy!$F$2:$M$109,8,FALSE)</f>
        <v xml:space="preserve">Robert | Łukomski | Dr inż. |  ( 05216 ) </v>
      </c>
      <c r="W231" s="37"/>
      <c r="X231" s="36" t="s">
        <v>222</v>
      </c>
      <c r="Y231" s="37"/>
      <c r="Z231" s="36"/>
      <c r="AA231" s="12"/>
      <c r="AB231" s="10"/>
      <c r="AC231" s="10"/>
      <c r="AD231" s="10"/>
      <c r="AE231" s="10"/>
      <c r="AF231" s="10"/>
      <c r="AG231" s="10"/>
      <c r="AH231" s="10"/>
      <c r="AI231" s="10"/>
      <c r="AJ231" s="10"/>
      <c r="AK231" s="10"/>
      <c r="AL231" s="10"/>
    </row>
    <row r="232" spans="1:38" ht="168">
      <c r="A232" s="146">
        <v>227</v>
      </c>
      <c r="B232" s="22" t="str">
        <f>VLOOKUP(E232,studia!$F$1:$I$12,2,FALSE)</f>
        <v>Elektrotechnika</v>
      </c>
      <c r="C232" s="22" t="str">
        <f>VLOOKUP(E232,studia!$F$1:$I$12,3,FALSE)</f>
        <v>inż.</v>
      </c>
      <c r="D232" s="22" t="str">
        <f>VLOOKUP(E232,studia!$F$1:$I$12,4,FALSE)</f>
        <v>EEN</v>
      </c>
      <c r="E232" s="36" t="s">
        <v>382</v>
      </c>
      <c r="F232" s="36"/>
      <c r="G232" s="37"/>
      <c r="H232" s="37" t="s">
        <v>891</v>
      </c>
      <c r="I232" s="37" t="s">
        <v>892</v>
      </c>
      <c r="J232" s="37" t="s">
        <v>893</v>
      </c>
      <c r="K232" s="37" t="s">
        <v>887</v>
      </c>
      <c r="L232" s="21" t="str">
        <f>VLOOKUP(K232,Prowadzacy!$F$2:$J$109,2,FALSE)</f>
        <v>Paweł</v>
      </c>
      <c r="M232" s="21" t="str">
        <f>VLOOKUP(K232,Prowadzacy!$F$2:$K$109,3,FALSE)</f>
        <v>Adam</v>
      </c>
      <c r="N232" s="21" t="str">
        <f>VLOOKUP(K232,Prowadzacy!$F$2:$K$109,4,FALSE)</f>
        <v>Regulski</v>
      </c>
      <c r="O232" s="22" t="str">
        <f>VLOOKUP(K232,Prowadzacy!$F$2:$M$109,8,FALSE)</f>
        <v xml:space="preserve">Paweł | Regulski | Dr inż. |  ( 52340 ) </v>
      </c>
      <c r="P232" s="22" t="str">
        <f>VLOOKUP(K232,Prowadzacy!$F$2:$K$109,5,FALSE)</f>
        <v>K36W05D02</v>
      </c>
      <c r="Q232" s="22" t="str">
        <f>VLOOKUP(K232,Prowadzacy!$F$2:$K$109,6,FALSE)</f>
        <v>ZAS</v>
      </c>
      <c r="R232" s="36" t="s">
        <v>842</v>
      </c>
      <c r="S232" s="22" t="str">
        <f>VLOOKUP(R232,Prowadzacy!$F$2:$K$109,2,FALSE)</f>
        <v>Bartosz</v>
      </c>
      <c r="T232" s="22" t="str">
        <f>VLOOKUP(R232,Prowadzacy!$F$2:$K$109,3,FALSE)</f>
        <v>Jan</v>
      </c>
      <c r="U232" s="22" t="str">
        <f>VLOOKUP(R232,Prowadzacy!$F$2:$K$109,4,FALSE)</f>
        <v>Brusiłowicz</v>
      </c>
      <c r="V232" s="22" t="str">
        <f>VLOOKUP(R232,Prowadzacy!$F$2:$M$109,8,FALSE)</f>
        <v xml:space="preserve">Bartosz | Brusiłowicz | Dr inż. |  ( 05413 ) </v>
      </c>
      <c r="W232" s="37"/>
      <c r="X232" s="36" t="s">
        <v>222</v>
      </c>
      <c r="Y232" s="37"/>
      <c r="Z232" s="36"/>
      <c r="AA232" s="12"/>
      <c r="AB232" s="10"/>
      <c r="AC232" s="10"/>
      <c r="AD232" s="10"/>
      <c r="AE232" s="10"/>
      <c r="AF232" s="10"/>
      <c r="AG232" s="10"/>
      <c r="AH232" s="10"/>
      <c r="AI232" s="10"/>
      <c r="AJ232" s="10"/>
      <c r="AK232" s="10"/>
      <c r="AL232" s="10"/>
    </row>
    <row r="233" spans="1:38" ht="91.5">
      <c r="A233" s="151">
        <v>228</v>
      </c>
      <c r="B233" s="22" t="str">
        <f>VLOOKUP(E233,studia!$F$1:$I$12,2,FALSE)</f>
        <v>Elektrotechnika</v>
      </c>
      <c r="C233" s="22" t="str">
        <f>VLOOKUP(E233,studia!$F$1:$I$12,3,FALSE)</f>
        <v>inż.</v>
      </c>
      <c r="D233" s="22" t="str">
        <f>VLOOKUP(E233,studia!$F$1:$I$12,4,FALSE)</f>
        <v>EEN</v>
      </c>
      <c r="E233" s="36" t="s">
        <v>382</v>
      </c>
      <c r="F233" s="36"/>
      <c r="G233" s="37"/>
      <c r="H233" s="37" t="s">
        <v>420</v>
      </c>
      <c r="I233" s="37" t="s">
        <v>421</v>
      </c>
      <c r="J233" s="37" t="s">
        <v>422</v>
      </c>
      <c r="K233" s="37" t="s">
        <v>412</v>
      </c>
      <c r="L233" s="21" t="str">
        <f>VLOOKUP(K233,Prowadzacy!$F$2:$J$109,2,FALSE)</f>
        <v>Dariusz</v>
      </c>
      <c r="M233" s="21">
        <f>VLOOKUP(K233,Prowadzacy!$F$2:$K$109,3,FALSE)</f>
        <v>0</v>
      </c>
      <c r="N233" s="21" t="str">
        <f>VLOOKUP(K233,Prowadzacy!$F$2:$K$109,4,FALSE)</f>
        <v>Sztafrowski</v>
      </c>
      <c r="O233" s="22" t="str">
        <f>VLOOKUP(K233,Prowadzacy!$F$2:$M$109,8,FALSE)</f>
        <v xml:space="preserve">Dariusz | Sztafrowski | Dr hab. |  ( p35812 ) </v>
      </c>
      <c r="P233" s="22" t="str">
        <f>VLOOKUP(K233,Prowadzacy!$F$2:$K$109,5,FALSE)</f>
        <v>K36W05D02</v>
      </c>
      <c r="Q233" s="22" t="str">
        <f>VLOOKUP(K233,Prowadzacy!$F$2:$K$109,6,FALSE)</f>
        <v>ZUEiEP</v>
      </c>
      <c r="R233" s="36" t="s">
        <v>429</v>
      </c>
      <c r="S233" s="22" t="str">
        <f>VLOOKUP(R233,Prowadzacy!$F$2:$K$109,2,FALSE)</f>
        <v>Marek</v>
      </c>
      <c r="T233" s="22" t="str">
        <f>VLOOKUP(R233,Prowadzacy!$F$2:$K$109,3,FALSE)</f>
        <v>Andrzej</v>
      </c>
      <c r="U233" s="22" t="str">
        <f>VLOOKUP(R233,Prowadzacy!$F$2:$K$109,4,FALSE)</f>
        <v>Jaworski</v>
      </c>
      <c r="V233" s="22" t="str">
        <f>VLOOKUP(R233,Prowadzacy!$F$2:$M$109,8,FALSE)</f>
        <v xml:space="preserve">Marek | Jaworski | Dr inż. |  ( 05237 ) </v>
      </c>
      <c r="W233" s="37"/>
      <c r="X233" s="36" t="s">
        <v>222</v>
      </c>
      <c r="Y233" s="37"/>
      <c r="Z233" s="36"/>
      <c r="AA233" s="12"/>
      <c r="AB233" s="10"/>
      <c r="AC233" s="10"/>
      <c r="AD233" s="10"/>
      <c r="AE233" s="10"/>
      <c r="AF233" s="10"/>
      <c r="AG233" s="10"/>
      <c r="AH233" s="10"/>
      <c r="AI233" s="10"/>
      <c r="AJ233" s="10"/>
      <c r="AK233" s="10"/>
      <c r="AL233" s="10"/>
    </row>
    <row r="234" spans="1:38" ht="78.75">
      <c r="A234" s="146">
        <v>229</v>
      </c>
      <c r="B234" s="22" t="str">
        <f>VLOOKUP(E234,studia!$F$1:$I$12,2,FALSE)</f>
        <v>Elektrotechnika</v>
      </c>
      <c r="C234" s="22" t="str">
        <f>VLOOKUP(E234,studia!$F$1:$I$12,3,FALSE)</f>
        <v>inż.</v>
      </c>
      <c r="D234" s="22" t="str">
        <f>VLOOKUP(E234,studia!$F$1:$I$12,4,FALSE)</f>
        <v>EEN</v>
      </c>
      <c r="E234" s="36" t="s">
        <v>382</v>
      </c>
      <c r="F234" s="36"/>
      <c r="G234" s="37"/>
      <c r="H234" s="37" t="s">
        <v>474</v>
      </c>
      <c r="I234" s="37" t="s">
        <v>475</v>
      </c>
      <c r="J234" s="37" t="s">
        <v>476</v>
      </c>
      <c r="K234" s="37" t="s">
        <v>477</v>
      </c>
      <c r="L234" s="21" t="str">
        <f>VLOOKUP(K234,Prowadzacy!$F$2:$J$109,2,FALSE)</f>
        <v>Marek</v>
      </c>
      <c r="M234" s="21">
        <f>VLOOKUP(K234,Prowadzacy!$F$2:$K$109,3,FALSE)</f>
        <v>0</v>
      </c>
      <c r="N234" s="21" t="str">
        <f>VLOOKUP(K234,Prowadzacy!$F$2:$K$109,4,FALSE)</f>
        <v>Szuba</v>
      </c>
      <c r="O234" s="22" t="str">
        <f>VLOOKUP(K234,Prowadzacy!$F$2:$M$109,8,FALSE)</f>
        <v xml:space="preserve">Marek | Szuba | Dr inż. |  ( 05251 ) </v>
      </c>
      <c r="P234" s="22" t="str">
        <f>VLOOKUP(K234,Prowadzacy!$F$2:$K$109,5,FALSE)</f>
        <v>K36W05D02</v>
      </c>
      <c r="Q234" s="22" t="str">
        <f>VLOOKUP(K234,Prowadzacy!$F$2:$K$109,6,FALSE)</f>
        <v>ZUEiEP</v>
      </c>
      <c r="R234" s="36" t="s">
        <v>429</v>
      </c>
      <c r="S234" s="22" t="str">
        <f>VLOOKUP(R234,Prowadzacy!$F$2:$K$109,2,FALSE)</f>
        <v>Marek</v>
      </c>
      <c r="T234" s="22" t="str">
        <f>VLOOKUP(R234,Prowadzacy!$F$2:$K$109,3,FALSE)</f>
        <v>Andrzej</v>
      </c>
      <c r="U234" s="22" t="str">
        <f>VLOOKUP(R234,Prowadzacy!$F$2:$K$109,4,FALSE)</f>
        <v>Jaworski</v>
      </c>
      <c r="V234" s="22" t="str">
        <f>VLOOKUP(R234,Prowadzacy!$F$2:$M$109,8,FALSE)</f>
        <v xml:space="preserve">Marek | Jaworski | Dr inż. |  ( 05237 ) </v>
      </c>
      <c r="W234" s="37"/>
      <c r="X234" s="36" t="s">
        <v>222</v>
      </c>
      <c r="Y234" s="37"/>
      <c r="Z234" s="36"/>
      <c r="AA234" s="12"/>
      <c r="AB234" s="10"/>
      <c r="AC234" s="10"/>
      <c r="AD234" s="10"/>
      <c r="AE234" s="10"/>
      <c r="AF234" s="10"/>
      <c r="AG234" s="10"/>
      <c r="AH234" s="10"/>
      <c r="AI234" s="10"/>
      <c r="AJ234" s="10"/>
      <c r="AK234" s="10"/>
      <c r="AL234" s="10"/>
    </row>
    <row r="235" spans="1:38" ht="180.75">
      <c r="A235" s="151">
        <v>230</v>
      </c>
      <c r="B235" s="22" t="str">
        <f>VLOOKUP(E235,studia!$F$1:$I$12,2,FALSE)</f>
        <v>Elektrotechnika</v>
      </c>
      <c r="C235" s="22" t="str">
        <f>VLOOKUP(E235,studia!$F$1:$I$12,3,FALSE)</f>
        <v>inż.</v>
      </c>
      <c r="D235" s="22" t="str">
        <f>VLOOKUP(E235,studia!$F$1:$I$12,4,FALSE)</f>
        <v>EEN</v>
      </c>
      <c r="E235" s="36" t="s">
        <v>382</v>
      </c>
      <c r="F235" s="163" t="s">
        <v>2172</v>
      </c>
      <c r="G235" s="37" t="s">
        <v>230</v>
      </c>
      <c r="H235" s="37" t="s">
        <v>478</v>
      </c>
      <c r="I235" s="37" t="s">
        <v>479</v>
      </c>
      <c r="J235" s="37" t="s">
        <v>1994</v>
      </c>
      <c r="K235" s="37" t="s">
        <v>477</v>
      </c>
      <c r="L235" s="21" t="str">
        <f>VLOOKUP(K235,Prowadzacy!$F$2:$J$109,2,FALSE)</f>
        <v>Marek</v>
      </c>
      <c r="M235" s="21">
        <f>VLOOKUP(K235,Prowadzacy!$F$2:$K$109,3,FALSE)</f>
        <v>0</v>
      </c>
      <c r="N235" s="21" t="str">
        <f>VLOOKUP(K235,Prowadzacy!$F$2:$K$109,4,FALSE)</f>
        <v>Szuba</v>
      </c>
      <c r="O235" s="22" t="str">
        <f>VLOOKUP(K235,Prowadzacy!$F$2:$M$109,8,FALSE)</f>
        <v xml:space="preserve">Marek | Szuba | Dr inż. |  ( 05251 ) </v>
      </c>
      <c r="P235" s="22" t="str">
        <f>VLOOKUP(K235,Prowadzacy!$F$2:$K$109,5,FALSE)</f>
        <v>K36W05D02</v>
      </c>
      <c r="Q235" s="22" t="str">
        <f>VLOOKUP(K235,Prowadzacy!$F$2:$K$109,6,FALSE)</f>
        <v>ZUEiEP</v>
      </c>
      <c r="R235" s="36" t="s">
        <v>429</v>
      </c>
      <c r="S235" s="22" t="str">
        <f>VLOOKUP(R235,Prowadzacy!$F$2:$K$109,2,FALSE)</f>
        <v>Marek</v>
      </c>
      <c r="T235" s="22" t="str">
        <f>VLOOKUP(R235,Prowadzacy!$F$2:$K$109,3,FALSE)</f>
        <v>Andrzej</v>
      </c>
      <c r="U235" s="22" t="str">
        <f>VLOOKUP(R235,Prowadzacy!$F$2:$K$109,4,FALSE)</f>
        <v>Jaworski</v>
      </c>
      <c r="V235" s="22" t="str">
        <f>VLOOKUP(R235,Prowadzacy!$F$2:$M$109,8,FALSE)</f>
        <v xml:space="preserve">Marek | Jaworski | Dr inż. |  ( 05237 ) </v>
      </c>
      <c r="W235" s="37"/>
      <c r="X235" s="36" t="s">
        <v>222</v>
      </c>
      <c r="Y235" s="37"/>
      <c r="Z235" s="36"/>
      <c r="AA235" s="12"/>
      <c r="AB235" s="10"/>
      <c r="AC235" s="10"/>
      <c r="AD235" s="10"/>
      <c r="AE235" s="10"/>
      <c r="AF235" s="10"/>
      <c r="AG235" s="10"/>
      <c r="AH235" s="10"/>
      <c r="AI235" s="10"/>
      <c r="AJ235" s="10"/>
      <c r="AK235" s="10"/>
      <c r="AL235" s="10"/>
    </row>
    <row r="236" spans="1:38" ht="180.75">
      <c r="A236" s="146">
        <v>231</v>
      </c>
      <c r="B236" s="22" t="str">
        <f>VLOOKUP(E236,studia!$F$1:$I$12,2,FALSE)</f>
        <v>Elektrotechnika</v>
      </c>
      <c r="C236" s="22" t="str">
        <f>VLOOKUP(E236,studia!$F$1:$I$12,3,FALSE)</f>
        <v>inż.</v>
      </c>
      <c r="D236" s="22" t="str">
        <f>VLOOKUP(E236,studia!$F$1:$I$12,4,FALSE)</f>
        <v>EEN</v>
      </c>
      <c r="E236" s="36" t="s">
        <v>382</v>
      </c>
      <c r="F236" s="36"/>
      <c r="G236" s="37"/>
      <c r="H236" s="37" t="s">
        <v>480</v>
      </c>
      <c r="I236" s="37" t="s">
        <v>481</v>
      </c>
      <c r="J236" s="37" t="s">
        <v>1994</v>
      </c>
      <c r="K236" s="37" t="s">
        <v>477</v>
      </c>
      <c r="L236" s="21" t="str">
        <f>VLOOKUP(K236,Prowadzacy!$F$2:$J$109,2,FALSE)</f>
        <v>Marek</v>
      </c>
      <c r="M236" s="21">
        <f>VLOOKUP(K236,Prowadzacy!$F$2:$K$109,3,FALSE)</f>
        <v>0</v>
      </c>
      <c r="N236" s="21" t="str">
        <f>VLOOKUP(K236,Prowadzacy!$F$2:$K$109,4,FALSE)</f>
        <v>Szuba</v>
      </c>
      <c r="O236" s="22" t="str">
        <f>VLOOKUP(K236,Prowadzacy!$F$2:$M$109,8,FALSE)</f>
        <v xml:space="preserve">Marek | Szuba | Dr inż. |  ( 05251 ) </v>
      </c>
      <c r="P236" s="22" t="str">
        <f>VLOOKUP(K236,Prowadzacy!$F$2:$K$109,5,FALSE)</f>
        <v>K36W05D02</v>
      </c>
      <c r="Q236" s="22" t="str">
        <f>VLOOKUP(K236,Prowadzacy!$F$2:$K$109,6,FALSE)</f>
        <v>ZUEiEP</v>
      </c>
      <c r="R236" s="36" t="s">
        <v>429</v>
      </c>
      <c r="S236" s="22" t="str">
        <f>VLOOKUP(R236,Prowadzacy!$F$2:$K$109,2,FALSE)</f>
        <v>Marek</v>
      </c>
      <c r="T236" s="22" t="str">
        <f>VLOOKUP(R236,Prowadzacy!$F$2:$K$109,3,FALSE)</f>
        <v>Andrzej</v>
      </c>
      <c r="U236" s="22" t="str">
        <f>VLOOKUP(R236,Prowadzacy!$F$2:$K$109,4,FALSE)</f>
        <v>Jaworski</v>
      </c>
      <c r="V236" s="22" t="str">
        <f>VLOOKUP(R236,Prowadzacy!$F$2:$M$109,8,FALSE)</f>
        <v xml:space="preserve">Marek | Jaworski | Dr inż. |  ( 05237 ) </v>
      </c>
      <c r="W236" s="37"/>
      <c r="X236" s="36" t="s">
        <v>222</v>
      </c>
      <c r="Y236" s="37"/>
      <c r="Z236" s="36"/>
      <c r="AA236" s="12"/>
      <c r="AB236" s="10"/>
      <c r="AC236" s="10"/>
      <c r="AD236" s="10"/>
      <c r="AE236" s="10"/>
      <c r="AF236" s="10"/>
      <c r="AG236" s="10"/>
      <c r="AH236" s="10"/>
      <c r="AI236" s="10"/>
      <c r="AJ236" s="10"/>
      <c r="AK236" s="10"/>
      <c r="AL236" s="10"/>
    </row>
    <row r="237" spans="1:38" ht="104.25">
      <c r="A237" s="151">
        <v>232</v>
      </c>
      <c r="B237" s="22" t="str">
        <f>VLOOKUP(E237,studia!$F$1:$I$12,2,FALSE)</f>
        <v>Elektrotechnika</v>
      </c>
      <c r="C237" s="22" t="str">
        <f>VLOOKUP(E237,studia!$F$1:$I$12,3,FALSE)</f>
        <v>inż.</v>
      </c>
      <c r="D237" s="22" t="str">
        <f>VLOOKUP(E237,studia!$F$1:$I$12,4,FALSE)</f>
        <v>EEN</v>
      </c>
      <c r="E237" s="36" t="s">
        <v>382</v>
      </c>
      <c r="F237" s="36"/>
      <c r="G237" s="37"/>
      <c r="H237" s="37" t="s">
        <v>491</v>
      </c>
      <c r="I237" s="37" t="s">
        <v>492</v>
      </c>
      <c r="J237" s="37" t="s">
        <v>493</v>
      </c>
      <c r="K237" s="37" t="s">
        <v>477</v>
      </c>
      <c r="L237" s="21" t="str">
        <f>VLOOKUP(K237,Prowadzacy!$F$2:$J$109,2,FALSE)</f>
        <v>Marek</v>
      </c>
      <c r="M237" s="21">
        <f>VLOOKUP(K237,Prowadzacy!$F$2:$K$109,3,FALSE)</f>
        <v>0</v>
      </c>
      <c r="N237" s="21" t="str">
        <f>VLOOKUP(K237,Prowadzacy!$F$2:$K$109,4,FALSE)</f>
        <v>Szuba</v>
      </c>
      <c r="O237" s="22" t="str">
        <f>VLOOKUP(K237,Prowadzacy!$F$2:$M$109,8,FALSE)</f>
        <v xml:space="preserve">Marek | Szuba | Dr inż. |  ( 05251 ) </v>
      </c>
      <c r="P237" s="22" t="str">
        <f>VLOOKUP(K237,Prowadzacy!$F$2:$K$109,5,FALSE)</f>
        <v>K36W05D02</v>
      </c>
      <c r="Q237" s="22" t="str">
        <f>VLOOKUP(K237,Prowadzacy!$F$2:$K$109,6,FALSE)</f>
        <v>ZUEiEP</v>
      </c>
      <c r="R237" s="36" t="s">
        <v>429</v>
      </c>
      <c r="S237" s="22" t="str">
        <f>VLOOKUP(R237,Prowadzacy!$F$2:$K$109,2,FALSE)</f>
        <v>Marek</v>
      </c>
      <c r="T237" s="22" t="str">
        <f>VLOOKUP(R237,Prowadzacy!$F$2:$K$109,3,FALSE)</f>
        <v>Andrzej</v>
      </c>
      <c r="U237" s="22" t="str">
        <f>VLOOKUP(R237,Prowadzacy!$F$2:$K$109,4,FALSE)</f>
        <v>Jaworski</v>
      </c>
      <c r="V237" s="22" t="str">
        <f>VLOOKUP(R237,Prowadzacy!$F$2:$M$109,8,FALSE)</f>
        <v xml:space="preserve">Marek | Jaworski | Dr inż. |  ( 05237 ) </v>
      </c>
      <c r="W237" s="37"/>
      <c r="X237" s="36" t="s">
        <v>222</v>
      </c>
      <c r="Y237" s="37"/>
      <c r="Z237" s="36"/>
      <c r="AA237" s="12"/>
      <c r="AB237" s="10"/>
      <c r="AC237" s="10"/>
      <c r="AD237" s="10"/>
      <c r="AE237" s="10"/>
      <c r="AF237" s="10"/>
      <c r="AG237" s="10"/>
      <c r="AH237" s="10"/>
      <c r="AI237" s="10"/>
      <c r="AJ237" s="10"/>
      <c r="AK237" s="10"/>
      <c r="AL237" s="10"/>
    </row>
    <row r="238" spans="1:38" ht="53.25">
      <c r="A238" s="146">
        <v>233</v>
      </c>
      <c r="B238" s="22" t="str">
        <f>VLOOKUP(E238,studia!$F$1:$I$12,2,FALSE)</f>
        <v>Elektrotechnika</v>
      </c>
      <c r="C238" s="22" t="str">
        <f>VLOOKUP(E238,studia!$F$1:$I$12,3,FALSE)</f>
        <v>inż.</v>
      </c>
      <c r="D238" s="22" t="str">
        <f>VLOOKUP(E238,studia!$F$1:$I$12,4,FALSE)</f>
        <v>EEN</v>
      </c>
      <c r="E238" s="36" t="s">
        <v>382</v>
      </c>
      <c r="F238" s="36"/>
      <c r="G238" s="37"/>
      <c r="H238" s="37" t="s">
        <v>506</v>
      </c>
      <c r="I238" s="37" t="s">
        <v>507</v>
      </c>
      <c r="J238" s="37" t="s">
        <v>508</v>
      </c>
      <c r="K238" s="37" t="s">
        <v>477</v>
      </c>
      <c r="L238" s="21" t="str">
        <f>VLOOKUP(K238,Prowadzacy!$F$2:$J$109,2,FALSE)</f>
        <v>Marek</v>
      </c>
      <c r="M238" s="21">
        <f>VLOOKUP(K238,Prowadzacy!$F$2:$K$109,3,FALSE)</f>
        <v>0</v>
      </c>
      <c r="N238" s="21" t="str">
        <f>VLOOKUP(K238,Prowadzacy!$F$2:$K$109,4,FALSE)</f>
        <v>Szuba</v>
      </c>
      <c r="O238" s="22" t="str">
        <f>VLOOKUP(K238,Prowadzacy!$F$2:$M$109,8,FALSE)</f>
        <v xml:space="preserve">Marek | Szuba | Dr inż. |  ( 05251 ) </v>
      </c>
      <c r="P238" s="22" t="str">
        <f>VLOOKUP(K238,Prowadzacy!$F$2:$K$109,5,FALSE)</f>
        <v>K36W05D02</v>
      </c>
      <c r="Q238" s="22" t="str">
        <f>VLOOKUP(K238,Prowadzacy!$F$2:$K$109,6,FALSE)</f>
        <v>ZUEiEP</v>
      </c>
      <c r="R238" s="36" t="s">
        <v>429</v>
      </c>
      <c r="S238" s="22" t="str">
        <f>VLOOKUP(R238,Prowadzacy!$F$2:$K$109,2,FALSE)</f>
        <v>Marek</v>
      </c>
      <c r="T238" s="22" t="str">
        <f>VLOOKUP(R238,Prowadzacy!$F$2:$K$109,3,FALSE)</f>
        <v>Andrzej</v>
      </c>
      <c r="U238" s="22" t="str">
        <f>VLOOKUP(R238,Prowadzacy!$F$2:$K$109,4,FALSE)</f>
        <v>Jaworski</v>
      </c>
      <c r="V238" s="22" t="str">
        <f>VLOOKUP(R238,Prowadzacy!$F$2:$M$109,8,FALSE)</f>
        <v xml:space="preserve">Marek | Jaworski | Dr inż. |  ( 05237 ) </v>
      </c>
      <c r="W238" s="37"/>
      <c r="X238" s="36" t="s">
        <v>222</v>
      </c>
      <c r="Y238" s="37"/>
      <c r="Z238" s="36"/>
      <c r="AA238" s="12"/>
      <c r="AB238" s="10"/>
      <c r="AC238" s="10"/>
      <c r="AD238" s="10"/>
      <c r="AE238" s="10"/>
      <c r="AF238" s="10"/>
      <c r="AG238" s="10"/>
      <c r="AH238" s="10"/>
      <c r="AI238" s="10"/>
      <c r="AJ238" s="10"/>
      <c r="AK238" s="10"/>
      <c r="AL238" s="10"/>
    </row>
    <row r="239" spans="1:38" ht="180.75">
      <c r="A239" s="151">
        <v>234</v>
      </c>
      <c r="B239" s="22" t="str">
        <f>VLOOKUP(E239,studia!$F$1:$I$12,2,FALSE)</f>
        <v>Elektrotechnika</v>
      </c>
      <c r="C239" s="22" t="str">
        <f>VLOOKUP(E239,studia!$F$1:$I$12,3,FALSE)</f>
        <v>inż.</v>
      </c>
      <c r="D239" s="22" t="str">
        <f>VLOOKUP(E239,studia!$F$1:$I$12,4,FALSE)</f>
        <v>EEN</v>
      </c>
      <c r="E239" s="36" t="s">
        <v>382</v>
      </c>
      <c r="F239" s="36"/>
      <c r="G239" s="37"/>
      <c r="H239" s="37" t="s">
        <v>958</v>
      </c>
      <c r="I239" s="37" t="s">
        <v>959</v>
      </c>
      <c r="J239" s="37" t="s">
        <v>1995</v>
      </c>
      <c r="K239" s="37" t="s">
        <v>960</v>
      </c>
      <c r="L239" s="21" t="str">
        <f>VLOOKUP(K239,Prowadzacy!$F$2:$J$109,2,FALSE)</f>
        <v>Marek</v>
      </c>
      <c r="M239" s="21">
        <f>VLOOKUP(K239,Prowadzacy!$F$2:$K$109,3,FALSE)</f>
        <v>0</v>
      </c>
      <c r="N239" s="21" t="str">
        <f>VLOOKUP(K239,Prowadzacy!$F$2:$K$109,4,FALSE)</f>
        <v>Wąsowski</v>
      </c>
      <c r="O239" s="22" t="str">
        <f>VLOOKUP(K239,Prowadzacy!$F$2:$M$109,8,FALSE)</f>
        <v xml:space="preserve">Marek | Wąsowski | Dr inż. |  ( 05415 ) </v>
      </c>
      <c r="P239" s="22" t="str">
        <f>VLOOKUP(K239,Prowadzacy!$F$2:$K$109,5,FALSE)</f>
        <v>K36W05D02</v>
      </c>
      <c r="Q239" s="22" t="str">
        <f>VLOOKUP(K239,Prowadzacy!$F$2:$K$109,6,FALSE)</f>
        <v>ZAS</v>
      </c>
      <c r="R239" s="36" t="s">
        <v>459</v>
      </c>
      <c r="S239" s="22" t="str">
        <f>VLOOKUP(R239,Prowadzacy!$F$2:$K$109,2,FALSE)</f>
        <v>Marcin</v>
      </c>
      <c r="T239" s="22" t="str">
        <f>VLOOKUP(R239,Prowadzacy!$F$2:$K$109,3,FALSE)</f>
        <v>Wojciech</v>
      </c>
      <c r="U239" s="22" t="str">
        <f>VLOOKUP(R239,Prowadzacy!$F$2:$K$109,4,FALSE)</f>
        <v>Habrych</v>
      </c>
      <c r="V239" s="22" t="str">
        <f>VLOOKUP(R239,Prowadzacy!$F$2:$M$109,8,FALSE)</f>
        <v xml:space="preserve">Marcin | Habrych | Dr hab. inż. |  ( 05281 ) </v>
      </c>
      <c r="W239" s="37"/>
      <c r="X239" s="36" t="s">
        <v>222</v>
      </c>
      <c r="Y239" s="37"/>
      <c r="Z239" s="36"/>
      <c r="AA239" s="12"/>
      <c r="AB239" s="10"/>
      <c r="AC239" s="10"/>
      <c r="AD239" s="10"/>
      <c r="AE239" s="10"/>
      <c r="AF239" s="10"/>
      <c r="AG239" s="10"/>
      <c r="AH239" s="10"/>
      <c r="AI239" s="10"/>
      <c r="AJ239" s="10"/>
      <c r="AK239" s="10"/>
      <c r="AL239" s="10"/>
    </row>
    <row r="240" spans="1:38" ht="91.5">
      <c r="A240" s="146">
        <v>235</v>
      </c>
      <c r="B240" s="22" t="str">
        <f>VLOOKUP(E240,studia!$F$1:$I$12,2,FALSE)</f>
        <v>Elektrotechnika</v>
      </c>
      <c r="C240" s="22" t="str">
        <f>VLOOKUP(E240,studia!$F$1:$I$12,3,FALSE)</f>
        <v>inż.</v>
      </c>
      <c r="D240" s="22" t="str">
        <f>VLOOKUP(E240,studia!$F$1:$I$12,4,FALSE)</f>
        <v>EEN</v>
      </c>
      <c r="E240" s="36" t="s">
        <v>382</v>
      </c>
      <c r="F240" s="36"/>
      <c r="G240" s="37"/>
      <c r="H240" s="37" t="s">
        <v>900</v>
      </c>
      <c r="I240" s="37" t="s">
        <v>901</v>
      </c>
      <c r="J240" s="37" t="s">
        <v>902</v>
      </c>
      <c r="K240" s="37" t="s">
        <v>897</v>
      </c>
      <c r="L240" s="21" t="str">
        <f>VLOOKUP(K240,Prowadzacy!$F$2:$J$109,2,FALSE)</f>
        <v>Grzegorz</v>
      </c>
      <c r="M240" s="21" t="str">
        <f>VLOOKUP(K240,Prowadzacy!$F$2:$K$109,3,FALSE)</f>
        <v>Eugeniusz</v>
      </c>
      <c r="N240" s="21" t="str">
        <f>VLOOKUP(K240,Prowadzacy!$F$2:$K$109,4,FALSE)</f>
        <v>Wiśniewski</v>
      </c>
      <c r="O240" s="22" t="str">
        <f>VLOOKUP(K240,Prowadzacy!$F$2:$M$109,8,FALSE)</f>
        <v xml:space="preserve">Grzegorz | Wiśniewski | Dr inż. |  ( 05214 ) </v>
      </c>
      <c r="P240" s="22" t="str">
        <f>VLOOKUP(K240,Prowadzacy!$F$2:$K$109,5,FALSE)</f>
        <v>K36W05D02</v>
      </c>
      <c r="Q240" s="22" t="str">
        <f>VLOOKUP(K240,Prowadzacy!$F$2:$K$109,6,FALSE)</f>
        <v>ZAS</v>
      </c>
      <c r="R240" s="36" t="s">
        <v>562</v>
      </c>
      <c r="S240" s="22" t="str">
        <f>VLOOKUP(R240,Prowadzacy!$F$2:$K$109,2,FALSE)</f>
        <v>Joanna</v>
      </c>
      <c r="T240" s="22" t="str">
        <f>VLOOKUP(R240,Prowadzacy!$F$2:$K$109,3,FALSE)</f>
        <v>Karolina</v>
      </c>
      <c r="U240" s="22" t="str">
        <f>VLOOKUP(R240,Prowadzacy!$F$2:$K$109,4,FALSE)</f>
        <v>Budzisz</v>
      </c>
      <c r="V240" s="22" t="str">
        <f>VLOOKUP(R240,Prowadzacy!$F$2:$M$109,8,FALSE)</f>
        <v xml:space="preserve">Joanna | Budzisz | Dr inż. |  ( 05404 ) </v>
      </c>
      <c r="W240" s="37"/>
      <c r="X240" s="36" t="s">
        <v>222</v>
      </c>
      <c r="Y240" s="37"/>
      <c r="Z240" s="36"/>
      <c r="AA240" s="12"/>
      <c r="AB240" s="10"/>
      <c r="AC240" s="10"/>
      <c r="AD240" s="10"/>
      <c r="AE240" s="10"/>
      <c r="AF240" s="10"/>
      <c r="AG240" s="10"/>
      <c r="AH240" s="10"/>
      <c r="AI240" s="10"/>
      <c r="AJ240" s="10"/>
      <c r="AK240" s="10"/>
      <c r="AL240" s="10"/>
    </row>
    <row r="241" spans="1:38" ht="91.5">
      <c r="A241" s="151">
        <v>236</v>
      </c>
      <c r="B241" s="22" t="str">
        <f>VLOOKUP(E241,studia!$F$1:$I$12,2,FALSE)</f>
        <v>Elektrotechnika</v>
      </c>
      <c r="C241" s="22" t="str">
        <f>VLOOKUP(E241,studia!$F$1:$I$12,3,FALSE)</f>
        <v>inż.</v>
      </c>
      <c r="D241" s="22" t="str">
        <f>VLOOKUP(E241,studia!$F$1:$I$12,4,FALSE)</f>
        <v>EEN</v>
      </c>
      <c r="E241" s="36" t="s">
        <v>382</v>
      </c>
      <c r="F241" s="163" t="s">
        <v>2172</v>
      </c>
      <c r="G241" s="37" t="s">
        <v>230</v>
      </c>
      <c r="H241" s="37" t="s">
        <v>903</v>
      </c>
      <c r="I241" s="37" t="s">
        <v>904</v>
      </c>
      <c r="J241" s="37" t="s">
        <v>905</v>
      </c>
      <c r="K241" s="37" t="s">
        <v>897</v>
      </c>
      <c r="L241" s="21" t="str">
        <f>VLOOKUP(K241,Prowadzacy!$F$2:$J$109,2,FALSE)</f>
        <v>Grzegorz</v>
      </c>
      <c r="M241" s="21" t="str">
        <f>VLOOKUP(K241,Prowadzacy!$F$2:$K$109,3,FALSE)</f>
        <v>Eugeniusz</v>
      </c>
      <c r="N241" s="21" t="str">
        <f>VLOOKUP(K241,Prowadzacy!$F$2:$K$109,4,FALSE)</f>
        <v>Wiśniewski</v>
      </c>
      <c r="O241" s="22" t="str">
        <f>VLOOKUP(K241,Prowadzacy!$F$2:$M$109,8,FALSE)</f>
        <v xml:space="preserve">Grzegorz | Wiśniewski | Dr inż. |  ( 05214 ) </v>
      </c>
      <c r="P241" s="22" t="str">
        <f>VLOOKUP(K241,Prowadzacy!$F$2:$K$109,5,FALSE)</f>
        <v>K36W05D02</v>
      </c>
      <c r="Q241" s="22" t="str">
        <f>VLOOKUP(K241,Prowadzacy!$F$2:$K$109,6,FALSE)</f>
        <v>ZAS</v>
      </c>
      <c r="R241" s="36" t="s">
        <v>760</v>
      </c>
      <c r="S241" s="22" t="str">
        <f>VLOOKUP(R241,Prowadzacy!$F$2:$K$109,2,FALSE)</f>
        <v>Małgorzata</v>
      </c>
      <c r="T241" s="22" t="str">
        <f>VLOOKUP(R241,Prowadzacy!$F$2:$K$109,3,FALSE)</f>
        <v>Anna</v>
      </c>
      <c r="U241" s="22" t="str">
        <f>VLOOKUP(R241,Prowadzacy!$F$2:$K$109,4,FALSE)</f>
        <v>Bielówka</v>
      </c>
      <c r="V241" s="22" t="str">
        <f>VLOOKUP(R241,Prowadzacy!$F$2:$M$109,8,FALSE)</f>
        <v xml:space="preserve">Małgorzata | Bielówka | Dr inż. |  ( 05286 ) </v>
      </c>
      <c r="W241" s="37"/>
      <c r="X241" s="36" t="s">
        <v>222</v>
      </c>
      <c r="Y241" s="37"/>
      <c r="Z241" s="36"/>
      <c r="AA241" s="12"/>
      <c r="AB241" s="10"/>
      <c r="AC241" s="10"/>
      <c r="AD241" s="10"/>
      <c r="AE241" s="10"/>
      <c r="AF241" s="10"/>
      <c r="AG241" s="10"/>
      <c r="AH241" s="10"/>
      <c r="AI241" s="10"/>
      <c r="AJ241" s="10"/>
      <c r="AK241" s="10"/>
      <c r="AL241" s="10"/>
    </row>
    <row r="242" spans="1:38" ht="78.75">
      <c r="A242" s="146">
        <v>237</v>
      </c>
      <c r="B242" s="22" t="str">
        <f>VLOOKUP(E242,studia!$F$1:$I$12,2,FALSE)</f>
        <v>Elektrotechnika</v>
      </c>
      <c r="C242" s="22" t="str">
        <f>VLOOKUP(E242,studia!$F$1:$I$12,3,FALSE)</f>
        <v>inż.</v>
      </c>
      <c r="D242" s="22" t="str">
        <f>VLOOKUP(E242,studia!$F$1:$I$12,4,FALSE)</f>
        <v>EEN</v>
      </c>
      <c r="E242" s="36" t="s">
        <v>382</v>
      </c>
      <c r="F242" s="36"/>
      <c r="G242" s="37"/>
      <c r="H242" s="37" t="s">
        <v>430</v>
      </c>
      <c r="I242" s="37" t="s">
        <v>431</v>
      </c>
      <c r="J242" s="37" t="s">
        <v>432</v>
      </c>
      <c r="K242" s="37" t="s">
        <v>433</v>
      </c>
      <c r="L242" s="21" t="str">
        <f>VLOOKUP(K242,Prowadzacy!$F$2:$J$109,2,FALSE)</f>
        <v>Bogumiła</v>
      </c>
      <c r="M242" s="21" t="str">
        <f>VLOOKUP(K242,Prowadzacy!$F$2:$K$109,3,FALSE)</f>
        <v>Kazimiera</v>
      </c>
      <c r="N242" s="21" t="str">
        <f>VLOOKUP(K242,Prowadzacy!$F$2:$K$109,4,FALSE)</f>
        <v>Wnukowska</v>
      </c>
      <c r="O242" s="22" t="str">
        <f>VLOOKUP(K242,Prowadzacy!$F$2:$M$109,8,FALSE)</f>
        <v xml:space="preserve">Bogumiła | Wnukowska | Dr hab. inż. |  ( 05258z ) </v>
      </c>
      <c r="P242" s="22" t="str">
        <f>VLOOKUP(K242,Prowadzacy!$F$2:$K$109,5,FALSE)</f>
        <v>K36W05D02</v>
      </c>
      <c r="Q242" s="22" t="str">
        <f>VLOOKUP(K242,Prowadzacy!$F$2:$K$109,6,FALSE)</f>
        <v>ZUEiEP</v>
      </c>
      <c r="R242" s="36" t="s">
        <v>734</v>
      </c>
      <c r="S242" s="22" t="str">
        <f>VLOOKUP(R242,Prowadzacy!$F$2:$K$109,2,FALSE)</f>
        <v>Janusz</v>
      </c>
      <c r="T242" s="22" t="str">
        <f>VLOOKUP(R242,Prowadzacy!$F$2:$K$109,3,FALSE)</f>
        <v>Stanisław</v>
      </c>
      <c r="U242" s="22" t="str">
        <f>VLOOKUP(R242,Prowadzacy!$F$2:$K$109,4,FALSE)</f>
        <v>Konieczny</v>
      </c>
      <c r="V242" s="22" t="str">
        <f>VLOOKUP(R242,Prowadzacy!$F$2:$M$109,8,FALSE)</f>
        <v xml:space="preserve">Janusz | Konieczny | Dr inż. |  ( 05269 ) </v>
      </c>
      <c r="W242" s="37"/>
      <c r="X242" s="36" t="s">
        <v>222</v>
      </c>
      <c r="Y242" s="37"/>
      <c r="Z242" s="36"/>
      <c r="AA242" s="12"/>
      <c r="AB242" s="10"/>
      <c r="AC242" s="10"/>
      <c r="AD242" s="10"/>
      <c r="AE242" s="10"/>
      <c r="AF242" s="10"/>
      <c r="AG242" s="10"/>
      <c r="AH242" s="10"/>
      <c r="AI242" s="10"/>
      <c r="AJ242" s="10"/>
      <c r="AK242" s="10"/>
      <c r="AL242" s="10"/>
    </row>
    <row r="243" spans="1:38" ht="91.5">
      <c r="A243" s="151">
        <v>238</v>
      </c>
      <c r="B243" s="22" t="str">
        <f>VLOOKUP(E243,studia!$F$1:$I$12,2,FALSE)</f>
        <v>Elektrotechnika</v>
      </c>
      <c r="C243" s="22" t="str">
        <f>VLOOKUP(E243,studia!$F$1:$I$12,3,FALSE)</f>
        <v>inż.</v>
      </c>
      <c r="D243" s="22" t="str">
        <f>VLOOKUP(E243,studia!$F$1:$I$12,4,FALSE)</f>
        <v>EEN</v>
      </c>
      <c r="E243" s="36" t="s">
        <v>382</v>
      </c>
      <c r="F243" s="36"/>
      <c r="G243" s="37"/>
      <c r="H243" s="37" t="s">
        <v>434</v>
      </c>
      <c r="I243" s="37" t="s">
        <v>435</v>
      </c>
      <c r="J243" s="37" t="s">
        <v>436</v>
      </c>
      <c r="K243" s="37" t="s">
        <v>433</v>
      </c>
      <c r="L243" s="21" t="str">
        <f>VLOOKUP(K243,Prowadzacy!$F$2:$J$109,2,FALSE)</f>
        <v>Bogumiła</v>
      </c>
      <c r="M243" s="21" t="str">
        <f>VLOOKUP(K243,Prowadzacy!$F$2:$K$109,3,FALSE)</f>
        <v>Kazimiera</v>
      </c>
      <c r="N243" s="21" t="str">
        <f>VLOOKUP(K243,Prowadzacy!$F$2:$K$109,4,FALSE)</f>
        <v>Wnukowska</v>
      </c>
      <c r="O243" s="22" t="str">
        <f>VLOOKUP(K243,Prowadzacy!$F$2:$M$109,8,FALSE)</f>
        <v xml:space="preserve">Bogumiła | Wnukowska | Dr hab. inż. |  ( 05258z ) </v>
      </c>
      <c r="P243" s="22" t="str">
        <f>VLOOKUP(K243,Prowadzacy!$F$2:$K$109,5,FALSE)</f>
        <v>K36W05D02</v>
      </c>
      <c r="Q243" s="22" t="str">
        <f>VLOOKUP(K243,Prowadzacy!$F$2:$K$109,6,FALSE)</f>
        <v>ZUEiEP</v>
      </c>
      <c r="R243" s="36" t="s">
        <v>734</v>
      </c>
      <c r="S243" s="22" t="str">
        <f>VLOOKUP(R243,Prowadzacy!$F$2:$K$109,2,FALSE)</f>
        <v>Janusz</v>
      </c>
      <c r="T243" s="22" t="str">
        <f>VLOOKUP(R243,Prowadzacy!$F$2:$K$109,3,FALSE)</f>
        <v>Stanisław</v>
      </c>
      <c r="U243" s="22" t="str">
        <f>VLOOKUP(R243,Prowadzacy!$F$2:$K$109,4,FALSE)</f>
        <v>Konieczny</v>
      </c>
      <c r="V243" s="22" t="str">
        <f>VLOOKUP(R243,Prowadzacy!$F$2:$M$109,8,FALSE)</f>
        <v xml:space="preserve">Janusz | Konieczny | Dr inż. |  ( 05269 ) </v>
      </c>
      <c r="W243" s="37"/>
      <c r="X243" s="36" t="s">
        <v>222</v>
      </c>
      <c r="Y243" s="37"/>
      <c r="Z243" s="36"/>
      <c r="AA243" s="12"/>
      <c r="AB243" s="10"/>
      <c r="AC243" s="10"/>
      <c r="AD243" s="10"/>
      <c r="AE243" s="10"/>
      <c r="AF243" s="10"/>
      <c r="AG243" s="10"/>
      <c r="AH243" s="10"/>
      <c r="AI243" s="10"/>
      <c r="AJ243" s="10"/>
      <c r="AK243" s="10"/>
      <c r="AL243" s="10"/>
    </row>
    <row r="244" spans="1:38" ht="66">
      <c r="A244" s="146">
        <v>239</v>
      </c>
      <c r="B244" s="22" t="str">
        <f>VLOOKUP(E244,studia!$F$1:$I$12,2,FALSE)</f>
        <v>Elektrotechnika</v>
      </c>
      <c r="C244" s="22" t="str">
        <f>VLOOKUP(E244,studia!$F$1:$I$12,3,FALSE)</f>
        <v>inż.</v>
      </c>
      <c r="D244" s="22" t="str">
        <f>VLOOKUP(E244,studia!$F$1:$I$12,4,FALSE)</f>
        <v>EEN</v>
      </c>
      <c r="E244" s="36" t="s">
        <v>382</v>
      </c>
      <c r="F244" s="36"/>
      <c r="G244" s="37"/>
      <c r="H244" s="37" t="s">
        <v>1017</v>
      </c>
      <c r="I244" s="37" t="s">
        <v>1018</v>
      </c>
      <c r="J244" s="37" t="s">
        <v>1019</v>
      </c>
      <c r="K244" s="37" t="s">
        <v>1026</v>
      </c>
      <c r="L244" s="21" t="str">
        <f>VLOOKUP(K244,Prowadzacy!$F$2:$J$109,2,FALSE)</f>
        <v>Zbigniew</v>
      </c>
      <c r="M244" s="21" t="str">
        <f>VLOOKUP(K244,Prowadzacy!$F$2:$K$109,3,FALSE)</f>
        <v>Jan</v>
      </c>
      <c r="N244" s="21" t="str">
        <f>VLOOKUP(K244,Prowadzacy!$F$2:$K$109,4,FALSE)</f>
        <v>Wróblewski</v>
      </c>
      <c r="O244" s="22" t="str">
        <f>VLOOKUP(K244,Prowadzacy!$F$2:$M$109,8,FALSE)</f>
        <v xml:space="preserve">Zbigniew | Wróblewski | Prof. dr hab. inż. |  ( 05259z ) </v>
      </c>
      <c r="P244" s="22" t="str">
        <f>VLOOKUP(K244,Prowadzacy!$F$2:$K$109,5,FALSE)</f>
        <v>K36W05D02</v>
      </c>
      <c r="Q244" s="22" t="str">
        <f>VLOOKUP(K244,Prowadzacy!$F$2:$K$109,6,FALSE)</f>
        <v>ZUEiEP</v>
      </c>
      <c r="R244" s="36" t="s">
        <v>734</v>
      </c>
      <c r="S244" s="22" t="str">
        <f>VLOOKUP(R244,Prowadzacy!$F$2:$K$109,2,FALSE)</f>
        <v>Janusz</v>
      </c>
      <c r="T244" s="22" t="str">
        <f>VLOOKUP(R244,Prowadzacy!$F$2:$K$109,3,FALSE)</f>
        <v>Stanisław</v>
      </c>
      <c r="U244" s="22" t="str">
        <f>VLOOKUP(R244,Prowadzacy!$F$2:$K$109,4,FALSE)</f>
        <v>Konieczny</v>
      </c>
      <c r="V244" s="22" t="str">
        <f>VLOOKUP(R244,Prowadzacy!$F$2:$M$109,8,FALSE)</f>
        <v xml:space="preserve">Janusz | Konieczny | Dr inż. |  ( 05269 ) </v>
      </c>
      <c r="W244" s="37"/>
      <c r="X244" s="36" t="s">
        <v>222</v>
      </c>
      <c r="Y244" s="37"/>
      <c r="Z244" s="36"/>
      <c r="AA244" s="12"/>
      <c r="AB244" s="10"/>
      <c r="AC244" s="10"/>
      <c r="AD244" s="10"/>
      <c r="AE244" s="10"/>
      <c r="AF244" s="10"/>
      <c r="AG244" s="10"/>
      <c r="AH244" s="10"/>
      <c r="AI244" s="10"/>
      <c r="AJ244" s="10"/>
      <c r="AK244" s="10"/>
      <c r="AL244" s="10"/>
    </row>
    <row r="245" spans="1:38" ht="78.75">
      <c r="A245" s="151">
        <v>240</v>
      </c>
      <c r="B245" s="22" t="str">
        <f>VLOOKUP(E245,studia!$F$1:$I$12,2,FALSE)</f>
        <v>Elektrotechnika</v>
      </c>
      <c r="C245" s="22" t="str">
        <f>VLOOKUP(E245,studia!$F$1:$I$12,3,FALSE)</f>
        <v>inż.</v>
      </c>
      <c r="D245" s="22" t="str">
        <f>VLOOKUP(E245,studia!$F$1:$I$12,4,FALSE)</f>
        <v>EEN</v>
      </c>
      <c r="E245" s="36" t="s">
        <v>382</v>
      </c>
      <c r="F245" s="36"/>
      <c r="G245" s="37"/>
      <c r="H245" s="37" t="s">
        <v>1011</v>
      </c>
      <c r="I245" s="37" t="s">
        <v>1012</v>
      </c>
      <c r="J245" s="37" t="s">
        <v>1013</v>
      </c>
      <c r="K245" s="37" t="s">
        <v>1026</v>
      </c>
      <c r="L245" s="21" t="str">
        <f>VLOOKUP(K245,Prowadzacy!$F$2:$J$109,2,FALSE)</f>
        <v>Zbigniew</v>
      </c>
      <c r="M245" s="21" t="str">
        <f>VLOOKUP(K245,Prowadzacy!$F$2:$K$109,3,FALSE)</f>
        <v>Jan</v>
      </c>
      <c r="N245" s="21" t="str">
        <f>VLOOKUP(K245,Prowadzacy!$F$2:$K$109,4,FALSE)</f>
        <v>Wróblewski</v>
      </c>
      <c r="O245" s="22" t="str">
        <f>VLOOKUP(K245,Prowadzacy!$F$2:$M$109,8,FALSE)</f>
        <v xml:space="preserve">Zbigniew | Wróblewski | Prof. dr hab. inż. |  ( 05259z ) </v>
      </c>
      <c r="P245" s="22" t="str">
        <f>VLOOKUP(K245,Prowadzacy!$F$2:$K$109,5,FALSE)</f>
        <v>K36W05D02</v>
      </c>
      <c r="Q245" s="22" t="str">
        <f>VLOOKUP(K245,Prowadzacy!$F$2:$K$109,6,FALSE)</f>
        <v>ZUEiEP</v>
      </c>
      <c r="R245" s="36" t="s">
        <v>562</v>
      </c>
      <c r="S245" s="22" t="str">
        <f>VLOOKUP(R245,Prowadzacy!$F$2:$K$109,2,FALSE)</f>
        <v>Joanna</v>
      </c>
      <c r="T245" s="22" t="str">
        <f>VLOOKUP(R245,Prowadzacy!$F$2:$K$109,3,FALSE)</f>
        <v>Karolina</v>
      </c>
      <c r="U245" s="22" t="str">
        <f>VLOOKUP(R245,Prowadzacy!$F$2:$K$109,4,FALSE)</f>
        <v>Budzisz</v>
      </c>
      <c r="V245" s="22" t="str">
        <f>VLOOKUP(R245,Prowadzacy!$F$2:$M$109,8,FALSE)</f>
        <v xml:space="preserve">Joanna | Budzisz | Dr inż. |  ( 05404 ) </v>
      </c>
      <c r="W245" s="37"/>
      <c r="X245" s="36" t="s">
        <v>222</v>
      </c>
      <c r="Y245" s="37"/>
      <c r="Z245" s="36"/>
      <c r="AA245" s="12"/>
      <c r="AB245" s="10"/>
      <c r="AC245" s="10"/>
      <c r="AD245" s="10"/>
      <c r="AE245" s="10"/>
      <c r="AF245" s="10"/>
      <c r="AG245" s="10"/>
      <c r="AH245" s="10"/>
      <c r="AI245" s="10"/>
      <c r="AJ245" s="10"/>
      <c r="AK245" s="10"/>
      <c r="AL245" s="10"/>
    </row>
    <row r="246" spans="1:38" ht="53.25">
      <c r="A246" s="146">
        <v>241</v>
      </c>
      <c r="B246" s="22" t="str">
        <f>VLOOKUP(E246,studia!$F$1:$I$12,2,FALSE)</f>
        <v>Elektrotechnika</v>
      </c>
      <c r="C246" s="22" t="str">
        <f>VLOOKUP(E246,studia!$F$1:$I$12,3,FALSE)</f>
        <v>inż.</v>
      </c>
      <c r="D246" s="22" t="str">
        <f>VLOOKUP(E246,studia!$F$1:$I$12,4,FALSE)</f>
        <v>EEN</v>
      </c>
      <c r="E246" s="36" t="s">
        <v>382</v>
      </c>
      <c r="F246" s="163" t="s">
        <v>2172</v>
      </c>
      <c r="G246" s="37" t="s">
        <v>230</v>
      </c>
      <c r="H246" s="37" t="s">
        <v>1064</v>
      </c>
      <c r="I246" s="37" t="s">
        <v>1065</v>
      </c>
      <c r="J246" s="37" t="s">
        <v>1066</v>
      </c>
      <c r="K246" s="37" t="s">
        <v>1046</v>
      </c>
      <c r="L246" s="21" t="str">
        <f>VLOOKUP(K246,Prowadzacy!$F$2:$J$109,2,FALSE)</f>
        <v>Marek</v>
      </c>
      <c r="M246" s="21" t="str">
        <f>VLOOKUP(K246,Prowadzacy!$F$2:$K$109,3,FALSE)</f>
        <v>Paweł</v>
      </c>
      <c r="N246" s="21" t="str">
        <f>VLOOKUP(K246,Prowadzacy!$F$2:$K$109,4,FALSE)</f>
        <v>Ciurys</v>
      </c>
      <c r="O246" s="22" t="str">
        <f>VLOOKUP(K246,Prowadzacy!$F$2:$M$109,8,FALSE)</f>
        <v xml:space="preserve">Marek | Ciurys | Dr hab. inż. |  ( 05369 ) </v>
      </c>
      <c r="P246" s="22" t="str">
        <f>VLOOKUP(K246,Prowadzacy!$F$2:$K$109,5,FALSE)</f>
        <v>K37W05D02</v>
      </c>
      <c r="Q246" s="22" t="str">
        <f>VLOOKUP(K246,Prowadzacy!$F$2:$K$109,6,FALSE)</f>
        <v>ZMPE</v>
      </c>
      <c r="R246" s="36" t="s">
        <v>1030</v>
      </c>
      <c r="S246" s="22" t="str">
        <f>VLOOKUP(R246,Prowadzacy!$F$2:$K$109,2,FALSE)</f>
        <v>Maciej</v>
      </c>
      <c r="T246" s="22">
        <f>VLOOKUP(R246,Prowadzacy!$F$2:$K$109,3,FALSE)</f>
        <v>0</v>
      </c>
      <c r="U246" s="22" t="str">
        <f>VLOOKUP(R246,Prowadzacy!$F$2:$K$109,4,FALSE)</f>
        <v>Antal</v>
      </c>
      <c r="V246" s="22" t="str">
        <f>VLOOKUP(R246,Prowadzacy!$F$2:$M$109,8,FALSE)</f>
        <v xml:space="preserve">Maciej | Antal | Dr inż. |  ( 05357 ) </v>
      </c>
      <c r="W246" s="37"/>
      <c r="X246" s="36" t="s">
        <v>222</v>
      </c>
      <c r="Y246" s="37"/>
      <c r="Z246" s="36"/>
      <c r="AA246" s="12"/>
      <c r="AB246" s="10"/>
      <c r="AC246" s="10"/>
      <c r="AD246" s="10"/>
      <c r="AE246" s="10"/>
      <c r="AF246" s="10"/>
      <c r="AG246" s="10"/>
      <c r="AH246" s="10"/>
      <c r="AI246" s="10"/>
      <c r="AJ246" s="10"/>
      <c r="AK246" s="10"/>
      <c r="AL246" s="10"/>
    </row>
    <row r="247" spans="1:38" ht="117">
      <c r="A247" s="151">
        <v>242</v>
      </c>
      <c r="B247" s="22" t="str">
        <f>VLOOKUP(E247,studia!$F$1:$I$12,2,FALSE)</f>
        <v>Elektrotechnika</v>
      </c>
      <c r="C247" s="22" t="str">
        <f>VLOOKUP(E247,studia!$F$1:$I$12,3,FALSE)</f>
        <v>inż.</v>
      </c>
      <c r="D247" s="22" t="str">
        <f>VLOOKUP(E247,studia!$F$1:$I$12,4,FALSE)</f>
        <v>EEN</v>
      </c>
      <c r="E247" s="36" t="s">
        <v>382</v>
      </c>
      <c r="F247" s="36"/>
      <c r="G247" s="37"/>
      <c r="H247" s="37" t="s">
        <v>1212</v>
      </c>
      <c r="I247" s="37" t="s">
        <v>1213</v>
      </c>
      <c r="J247" s="37" t="s">
        <v>1996</v>
      </c>
      <c r="K247" s="37" t="s">
        <v>1214</v>
      </c>
      <c r="L247" s="21" t="str">
        <f>VLOOKUP(K247,Prowadzacy!$F$2:$J$109,2,FALSE)</f>
        <v>Maciej</v>
      </c>
      <c r="M247" s="21" t="str">
        <f>VLOOKUP(K247,Prowadzacy!$F$2:$K$109,3,FALSE)</f>
        <v>Jakub</v>
      </c>
      <c r="N247" s="21" t="str">
        <f>VLOOKUP(K247,Prowadzacy!$F$2:$K$109,4,FALSE)</f>
        <v>Gwoździewicz</v>
      </c>
      <c r="O247" s="22" t="str">
        <f>VLOOKUP(K247,Prowadzacy!$F$2:$M$109,8,FALSE)</f>
        <v xml:space="preserve">Maciej | Gwoździewicz | Dr inż. |  ( 05389 ) </v>
      </c>
      <c r="P247" s="22" t="str">
        <f>VLOOKUP(K247,Prowadzacy!$F$2:$K$109,5,FALSE)</f>
        <v>K37W05D02</v>
      </c>
      <c r="Q247" s="22" t="str">
        <f>VLOOKUP(K247,Prowadzacy!$F$2:$K$109,6,FALSE)</f>
        <v>ZMPE</v>
      </c>
      <c r="R247" s="36" t="s">
        <v>971</v>
      </c>
      <c r="S247" s="22" t="str">
        <f>VLOOKUP(R247,Prowadzacy!$F$2:$K$109,2,FALSE)</f>
        <v>Marta</v>
      </c>
      <c r="T247" s="22" t="str">
        <f>VLOOKUP(R247,Prowadzacy!$F$2:$K$109,3,FALSE)</f>
        <v>Monika</v>
      </c>
      <c r="U247" s="22" t="str">
        <f>VLOOKUP(R247,Prowadzacy!$F$2:$K$109,4,FALSE)</f>
        <v>Bątkiewicz-Pantuła</v>
      </c>
      <c r="V247" s="22" t="str">
        <f>VLOOKUP(R247,Prowadzacy!$F$2:$M$109,8,FALSE)</f>
        <v xml:space="preserve">Marta | Bątkiewicz-Pantuła | Dr inż. |  ( 05298 ) </v>
      </c>
      <c r="W247" s="37"/>
      <c r="X247" s="36" t="s">
        <v>222</v>
      </c>
      <c r="Y247" s="37"/>
      <c r="Z247" s="36"/>
      <c r="AA247" s="12"/>
      <c r="AB247" s="10"/>
      <c r="AC247" s="10"/>
      <c r="AD247" s="10"/>
      <c r="AE247" s="10"/>
      <c r="AF247" s="10"/>
      <c r="AG247" s="10"/>
      <c r="AH247" s="10"/>
      <c r="AI247" s="10"/>
      <c r="AJ247" s="10"/>
      <c r="AK247" s="10"/>
      <c r="AL247" s="10"/>
    </row>
    <row r="248" spans="1:38" ht="104.25">
      <c r="A248" s="146">
        <v>243</v>
      </c>
      <c r="B248" s="22" t="str">
        <f>VLOOKUP(E248,studia!$F$1:$I$12,2,FALSE)</f>
        <v>Elektrotechnika</v>
      </c>
      <c r="C248" s="22" t="str">
        <f>VLOOKUP(E248,studia!$F$1:$I$12,3,FALSE)</f>
        <v>inż.</v>
      </c>
      <c r="D248" s="22" t="str">
        <f>VLOOKUP(E248,studia!$F$1:$I$12,4,FALSE)</f>
        <v>EEN</v>
      </c>
      <c r="E248" s="36" t="s">
        <v>382</v>
      </c>
      <c r="F248" s="163" t="s">
        <v>2172</v>
      </c>
      <c r="G248" s="37" t="s">
        <v>230</v>
      </c>
      <c r="H248" s="37" t="s">
        <v>1258</v>
      </c>
      <c r="I248" s="37" t="s">
        <v>1259</v>
      </c>
      <c r="J248" s="37" t="s">
        <v>1260</v>
      </c>
      <c r="K248" s="37" t="s">
        <v>1261</v>
      </c>
      <c r="L248" s="21" t="str">
        <f>VLOOKUP(K248,Prowadzacy!$F$2:$J$109,2,FALSE)</f>
        <v>Grzegorz</v>
      </c>
      <c r="M248" s="21" t="str">
        <f>VLOOKUP(K248,Prowadzacy!$F$2:$K$109,3,FALSE)</f>
        <v>Michał</v>
      </c>
      <c r="N248" s="21" t="str">
        <f>VLOOKUP(K248,Prowadzacy!$F$2:$K$109,4,FALSE)</f>
        <v>Kosobudzki</v>
      </c>
      <c r="O248" s="22" t="str">
        <f>VLOOKUP(K248,Prowadzacy!$F$2:$M$109,8,FALSE)</f>
        <v xml:space="preserve">Grzegorz | Kosobudzki | Dr inż. |  ( 05320 ) </v>
      </c>
      <c r="P248" s="22" t="str">
        <f>VLOOKUP(K248,Prowadzacy!$F$2:$K$109,5,FALSE)</f>
        <v>K37W05D02</v>
      </c>
      <c r="Q248" s="22" t="str">
        <f>VLOOKUP(K248,Prowadzacy!$F$2:$K$109,6,FALSE)</f>
        <v>ZMPE</v>
      </c>
      <c r="R248" s="36" t="s">
        <v>1112</v>
      </c>
      <c r="S248" s="22" t="str">
        <f>VLOOKUP(R248,Prowadzacy!$F$2:$K$109,2,FALSE)</f>
        <v>Daniel</v>
      </c>
      <c r="T248" s="22">
        <f>VLOOKUP(R248,Prowadzacy!$F$2:$K$109,3,FALSE)</f>
        <v>0</v>
      </c>
      <c r="U248" s="22" t="str">
        <f>VLOOKUP(R248,Prowadzacy!$F$2:$K$109,4,FALSE)</f>
        <v>Dusza</v>
      </c>
      <c r="V248" s="22" t="str">
        <f>VLOOKUP(R248,Prowadzacy!$F$2:$M$109,8,FALSE)</f>
        <v xml:space="preserve">Daniel | Dusza | Dr inż. |  ( 05358 ) </v>
      </c>
      <c r="W248" s="37"/>
      <c r="X248" s="36" t="s">
        <v>222</v>
      </c>
      <c r="Y248" s="37"/>
      <c r="Z248" s="36"/>
      <c r="AA248" s="12"/>
      <c r="AB248" s="10"/>
      <c r="AC248" s="10"/>
      <c r="AD248" s="10"/>
      <c r="AE248" s="10"/>
      <c r="AF248" s="10"/>
      <c r="AG248" s="10"/>
      <c r="AH248" s="10"/>
      <c r="AI248" s="10"/>
      <c r="AJ248" s="10"/>
      <c r="AK248" s="10"/>
      <c r="AL248" s="10"/>
    </row>
    <row r="249" spans="1:38" ht="91.5">
      <c r="A249" s="151">
        <v>244</v>
      </c>
      <c r="B249" s="22" t="str">
        <f>VLOOKUP(E249,studia!$F$1:$I$12,2,FALSE)</f>
        <v>Elektrotechnika</v>
      </c>
      <c r="C249" s="22" t="str">
        <f>VLOOKUP(E249,studia!$F$1:$I$12,3,FALSE)</f>
        <v>inż.</v>
      </c>
      <c r="D249" s="22" t="str">
        <f>VLOOKUP(E249,studia!$F$1:$I$12,4,FALSE)</f>
        <v>EEN</v>
      </c>
      <c r="E249" s="36" t="s">
        <v>382</v>
      </c>
      <c r="F249" s="36"/>
      <c r="G249" s="37"/>
      <c r="H249" s="37" t="s">
        <v>1262</v>
      </c>
      <c r="I249" s="37" t="s">
        <v>1263</v>
      </c>
      <c r="J249" s="37" t="s">
        <v>1264</v>
      </c>
      <c r="K249" s="37" t="s">
        <v>1261</v>
      </c>
      <c r="L249" s="21" t="str">
        <f>VLOOKUP(K249,Prowadzacy!$F$2:$J$109,2,FALSE)</f>
        <v>Grzegorz</v>
      </c>
      <c r="M249" s="21" t="str">
        <f>VLOOKUP(K249,Prowadzacy!$F$2:$K$109,3,FALSE)</f>
        <v>Michał</v>
      </c>
      <c r="N249" s="21" t="str">
        <f>VLOOKUP(K249,Prowadzacy!$F$2:$K$109,4,FALSE)</f>
        <v>Kosobudzki</v>
      </c>
      <c r="O249" s="22" t="str">
        <f>VLOOKUP(K249,Prowadzacy!$F$2:$M$109,8,FALSE)</f>
        <v xml:space="preserve">Grzegorz | Kosobudzki | Dr inż. |  ( 05320 ) </v>
      </c>
      <c r="P249" s="22" t="str">
        <f>VLOOKUP(K249,Prowadzacy!$F$2:$K$109,5,FALSE)</f>
        <v>K37W05D02</v>
      </c>
      <c r="Q249" s="22" t="str">
        <f>VLOOKUP(K249,Prowadzacy!$F$2:$K$109,6,FALSE)</f>
        <v>ZMPE</v>
      </c>
      <c r="R249" s="36" t="s">
        <v>1112</v>
      </c>
      <c r="S249" s="22" t="str">
        <f>VLOOKUP(R249,Prowadzacy!$F$2:$K$109,2,FALSE)</f>
        <v>Daniel</v>
      </c>
      <c r="T249" s="22">
        <f>VLOOKUP(R249,Prowadzacy!$F$2:$K$109,3,FALSE)</f>
        <v>0</v>
      </c>
      <c r="U249" s="22" t="str">
        <f>VLOOKUP(R249,Prowadzacy!$F$2:$K$109,4,FALSE)</f>
        <v>Dusza</v>
      </c>
      <c r="V249" s="22" t="str">
        <f>VLOOKUP(R249,Prowadzacy!$F$2:$M$109,8,FALSE)</f>
        <v xml:space="preserve">Daniel | Dusza | Dr inż. |  ( 05358 ) </v>
      </c>
      <c r="W249" s="37"/>
      <c r="X249" s="36" t="s">
        <v>222</v>
      </c>
      <c r="Y249" s="37"/>
      <c r="Z249" s="36"/>
      <c r="AA249" s="12"/>
      <c r="AB249" s="10"/>
      <c r="AC249" s="10"/>
      <c r="AD249" s="10"/>
      <c r="AE249" s="10"/>
      <c r="AF249" s="10"/>
      <c r="AG249" s="10"/>
      <c r="AH249" s="10"/>
      <c r="AI249" s="10"/>
      <c r="AJ249" s="10"/>
      <c r="AK249" s="10"/>
      <c r="AL249" s="10"/>
    </row>
    <row r="250" spans="1:38" ht="193.5">
      <c r="A250" s="146">
        <v>245</v>
      </c>
      <c r="B250" s="22" t="str">
        <f>VLOOKUP(E250,studia!$F$1:$I$12,2,FALSE)</f>
        <v>Elektrotechnika</v>
      </c>
      <c r="C250" s="22" t="str">
        <f>VLOOKUP(E250,studia!$F$1:$I$12,3,FALSE)</f>
        <v>inż.</v>
      </c>
      <c r="D250" s="22" t="str">
        <f>VLOOKUP(E250,studia!$F$1:$I$12,4,FALSE)</f>
        <v>EEN</v>
      </c>
      <c r="E250" s="36" t="s">
        <v>382</v>
      </c>
      <c r="F250" s="163" t="s">
        <v>2172</v>
      </c>
      <c r="G250" s="37" t="s">
        <v>230</v>
      </c>
      <c r="H250" s="37" t="s">
        <v>1364</v>
      </c>
      <c r="I250" s="37" t="s">
        <v>1365</v>
      </c>
      <c r="J250" s="37" t="s">
        <v>1366</v>
      </c>
      <c r="K250" s="37" t="s">
        <v>1367</v>
      </c>
      <c r="L250" s="21" t="str">
        <f>VLOOKUP(K250,Prowadzacy!$F$2:$J$109,2,FALSE)</f>
        <v>Grzegorz</v>
      </c>
      <c r="M250" s="21" t="str">
        <f>VLOOKUP(K250,Prowadzacy!$F$2:$K$109,3,FALSE)</f>
        <v>Jakub</v>
      </c>
      <c r="N250" s="21" t="str">
        <f>VLOOKUP(K250,Prowadzacy!$F$2:$K$109,4,FALSE)</f>
        <v>Tarchała</v>
      </c>
      <c r="O250" s="22" t="str">
        <f>VLOOKUP(K250,Prowadzacy!$F$2:$M$109,8,FALSE)</f>
        <v xml:space="preserve">Grzegorz | Tarchała | Dr hab. inż. |  ( 05385 ) </v>
      </c>
      <c r="P250" s="22" t="str">
        <f>VLOOKUP(K250,Prowadzacy!$F$2:$K$109,5,FALSE)</f>
        <v>K37W05D02</v>
      </c>
      <c r="Q250" s="22" t="str">
        <f>VLOOKUP(K250,Prowadzacy!$F$2:$K$109,6,FALSE)</f>
        <v>ZNEMAP</v>
      </c>
      <c r="R250" s="36" t="s">
        <v>1499</v>
      </c>
      <c r="S250" s="22" t="str">
        <f>VLOOKUP(R250,Prowadzacy!$F$2:$K$109,2,FALSE)</f>
        <v>Leszek</v>
      </c>
      <c r="T250" s="22">
        <f>VLOOKUP(R250,Prowadzacy!$F$2:$K$109,3,FALSE)</f>
        <v>0</v>
      </c>
      <c r="U250" s="22" t="str">
        <f>VLOOKUP(R250,Prowadzacy!$F$2:$K$109,4,FALSE)</f>
        <v>Pawlaczyk</v>
      </c>
      <c r="V250" s="22" t="str">
        <f>VLOOKUP(R250,Prowadzacy!$F$2:$M$109,8,FALSE)</f>
        <v xml:space="preserve">Leszek | Pawlaczyk | Dr hab. inż. |  ( 05336 ) </v>
      </c>
      <c r="W250" s="37"/>
      <c r="X250" s="36" t="s">
        <v>222</v>
      </c>
      <c r="Y250" s="37"/>
      <c r="Z250" s="36"/>
      <c r="AA250" s="12"/>
      <c r="AB250" s="10"/>
      <c r="AC250" s="10"/>
      <c r="AD250" s="10"/>
      <c r="AE250" s="10"/>
      <c r="AF250" s="10"/>
      <c r="AG250" s="10"/>
      <c r="AH250" s="10"/>
      <c r="AI250" s="10"/>
      <c r="AJ250" s="10"/>
      <c r="AK250" s="10"/>
      <c r="AL250" s="10"/>
    </row>
    <row r="251" spans="1:38" ht="180.75">
      <c r="A251" s="151">
        <v>246</v>
      </c>
      <c r="B251" s="22" t="str">
        <f>VLOOKUP(E251,studia!$F$1:$I$12,2,FALSE)</f>
        <v>Elektrotechnika</v>
      </c>
      <c r="C251" s="22" t="str">
        <f>VLOOKUP(E251,studia!$F$1:$I$12,3,FALSE)</f>
        <v>inż.</v>
      </c>
      <c r="D251" s="22" t="str">
        <f>VLOOKUP(E251,studia!$F$1:$I$12,4,FALSE)</f>
        <v>EEN</v>
      </c>
      <c r="E251" s="36" t="s">
        <v>382</v>
      </c>
      <c r="F251" s="163" t="s">
        <v>2172</v>
      </c>
      <c r="G251" s="37" t="s">
        <v>230</v>
      </c>
      <c r="H251" s="37" t="s">
        <v>1368</v>
      </c>
      <c r="I251" s="37" t="s">
        <v>1369</v>
      </c>
      <c r="J251" s="37" t="s">
        <v>1370</v>
      </c>
      <c r="K251" s="37" t="s">
        <v>1367</v>
      </c>
      <c r="L251" s="21" t="str">
        <f>VLOOKUP(K251,Prowadzacy!$F$2:$J$109,2,FALSE)</f>
        <v>Grzegorz</v>
      </c>
      <c r="M251" s="21" t="str">
        <f>VLOOKUP(K251,Prowadzacy!$F$2:$K$109,3,FALSE)</f>
        <v>Jakub</v>
      </c>
      <c r="N251" s="21" t="str">
        <f>VLOOKUP(K251,Prowadzacy!$F$2:$K$109,4,FALSE)</f>
        <v>Tarchała</v>
      </c>
      <c r="O251" s="22" t="str">
        <f>VLOOKUP(K251,Prowadzacy!$F$2:$M$109,8,FALSE)</f>
        <v xml:space="preserve">Grzegorz | Tarchała | Dr hab. inż. |  ( 05385 ) </v>
      </c>
      <c r="P251" s="22" t="str">
        <f>VLOOKUP(K251,Prowadzacy!$F$2:$K$109,5,FALSE)</f>
        <v>K37W05D02</v>
      </c>
      <c r="Q251" s="22" t="str">
        <f>VLOOKUP(K251,Prowadzacy!$F$2:$K$109,6,FALSE)</f>
        <v>ZNEMAP</v>
      </c>
      <c r="R251" s="36" t="s">
        <v>1499</v>
      </c>
      <c r="S251" s="22" t="str">
        <f>VLOOKUP(R251,Prowadzacy!$F$2:$K$109,2,FALSE)</f>
        <v>Leszek</v>
      </c>
      <c r="T251" s="22">
        <f>VLOOKUP(R251,Prowadzacy!$F$2:$K$109,3,FALSE)</f>
        <v>0</v>
      </c>
      <c r="U251" s="22" t="str">
        <f>VLOOKUP(R251,Prowadzacy!$F$2:$K$109,4,FALSE)</f>
        <v>Pawlaczyk</v>
      </c>
      <c r="V251" s="22" t="str">
        <f>VLOOKUP(R251,Prowadzacy!$F$2:$M$109,8,FALSE)</f>
        <v xml:space="preserve">Leszek | Pawlaczyk | Dr hab. inż. |  ( 05336 ) </v>
      </c>
      <c r="W251" s="37"/>
      <c r="X251" s="36" t="s">
        <v>222</v>
      </c>
      <c r="Y251" s="37"/>
      <c r="Z251" s="36"/>
      <c r="AA251" s="12"/>
      <c r="AB251" s="10"/>
      <c r="AC251" s="10"/>
      <c r="AD251" s="10"/>
      <c r="AE251" s="10"/>
      <c r="AF251" s="10"/>
      <c r="AG251" s="10"/>
      <c r="AH251" s="10"/>
      <c r="AI251" s="10"/>
      <c r="AJ251" s="10"/>
      <c r="AK251" s="10"/>
      <c r="AL251" s="10"/>
    </row>
    <row r="252" spans="1:38" ht="219">
      <c r="A252" s="146">
        <v>247</v>
      </c>
      <c r="B252" s="22" t="str">
        <f>VLOOKUP(E252,studia!$F$1:$I$12,2,FALSE)</f>
        <v>Elektrotechnika</v>
      </c>
      <c r="C252" s="22" t="str">
        <f>VLOOKUP(E252,studia!$F$1:$I$12,3,FALSE)</f>
        <v>inż.</v>
      </c>
      <c r="D252" s="22" t="str">
        <f>VLOOKUP(E252,studia!$F$1:$I$12,4,FALSE)</f>
        <v>EEN</v>
      </c>
      <c r="E252" s="36" t="s">
        <v>382</v>
      </c>
      <c r="F252" s="163" t="s">
        <v>2172</v>
      </c>
      <c r="G252" s="37" t="s">
        <v>230</v>
      </c>
      <c r="H252" s="37" t="s">
        <v>1865</v>
      </c>
      <c r="I252" s="37" t="s">
        <v>1866</v>
      </c>
      <c r="J252" s="37" t="s">
        <v>1867</v>
      </c>
      <c r="K252" s="37" t="s">
        <v>1367</v>
      </c>
      <c r="L252" s="21" t="str">
        <f>VLOOKUP(K252,Prowadzacy!$F$2:$J$109,2,FALSE)</f>
        <v>Grzegorz</v>
      </c>
      <c r="M252" s="21" t="str">
        <f>VLOOKUP(K252,Prowadzacy!$F$2:$K$109,3,FALSE)</f>
        <v>Jakub</v>
      </c>
      <c r="N252" s="21" t="str">
        <f>VLOOKUP(K252,Prowadzacy!$F$2:$K$109,4,FALSE)</f>
        <v>Tarchała</v>
      </c>
      <c r="O252" s="22" t="str">
        <f>VLOOKUP(K252,Prowadzacy!$F$2:$M$109,8,FALSE)</f>
        <v xml:space="preserve">Grzegorz | Tarchała | Dr hab. inż. |  ( 05385 ) </v>
      </c>
      <c r="P252" s="22" t="str">
        <f>VLOOKUP(K252,Prowadzacy!$F$2:$K$109,5,FALSE)</f>
        <v>K37W05D02</v>
      </c>
      <c r="Q252" s="22" t="str">
        <f>VLOOKUP(K252,Prowadzacy!$F$2:$K$109,6,FALSE)</f>
        <v>ZNEMAP</v>
      </c>
      <c r="R252" s="36" t="s">
        <v>1499</v>
      </c>
      <c r="S252" s="22"/>
      <c r="T252" s="22"/>
      <c r="U252" s="22"/>
      <c r="V252" s="22"/>
      <c r="W252" s="37"/>
      <c r="X252" s="36" t="s">
        <v>222</v>
      </c>
      <c r="Y252" s="37"/>
      <c r="Z252" s="36"/>
      <c r="AA252" s="12"/>
      <c r="AB252" s="10"/>
      <c r="AC252" s="10"/>
      <c r="AD252" s="10"/>
      <c r="AE252" s="10"/>
      <c r="AF252" s="10"/>
      <c r="AG252" s="10"/>
      <c r="AH252" s="10"/>
      <c r="AI252" s="10"/>
      <c r="AJ252" s="10"/>
      <c r="AK252" s="10"/>
      <c r="AL252" s="10"/>
    </row>
    <row r="253" spans="1:38" ht="66">
      <c r="A253" s="151">
        <v>248</v>
      </c>
      <c r="B253" s="148" t="str">
        <f>VLOOKUP(E253,studia!$F$1:$I$12,2,FALSE)</f>
        <v>Elektrotechnika</v>
      </c>
      <c r="C253" s="148" t="str">
        <f>VLOOKUP(E253,studia!$F$1:$I$12,3,FALSE)</f>
        <v>inż.</v>
      </c>
      <c r="D253" s="148" t="str">
        <f>VLOOKUP(E253,studia!$F$1:$I$12,4,FALSE)</f>
        <v>EEN</v>
      </c>
      <c r="E253" s="152" t="s">
        <v>382</v>
      </c>
      <c r="F253" s="152"/>
      <c r="G253" s="153"/>
      <c r="H253" s="153" t="s">
        <v>1733</v>
      </c>
      <c r="I253" s="153" t="s">
        <v>1734</v>
      </c>
      <c r="J253" s="153" t="s">
        <v>2051</v>
      </c>
      <c r="K253" s="153" t="s">
        <v>1501</v>
      </c>
      <c r="L253" s="149" t="str">
        <f>VLOOKUP(K253,Prowadzacy!$F$2:$J$109,2,FALSE)</f>
        <v>Krystian</v>
      </c>
      <c r="M253" s="149" t="str">
        <f>VLOOKUP(K253,Prowadzacy!$F$2:$K$109,3,FALSE)</f>
        <v>Leonard</v>
      </c>
      <c r="N253" s="149" t="str">
        <f>VLOOKUP(K253,Prowadzacy!$F$2:$K$109,4,FALSE)</f>
        <v>Chrzan</v>
      </c>
      <c r="O253" s="148" t="str">
        <f>VLOOKUP(K253,Prowadzacy!$F$2:$M$109,8,FALSE)</f>
        <v xml:space="preserve">Krystian | Chrzan | Dr hab. inż. |  ( 05101 ) </v>
      </c>
      <c r="P253" s="154" t="str">
        <f>VLOOKUP(K253,Prowadzacy!$F$2:$K$109,5,FALSE)</f>
        <v>K38W05D02</v>
      </c>
      <c r="Q253" s="148" t="str">
        <f>VLOOKUP(K253,Prowadzacy!$F$2:$K$109,6,FALSE)</f>
        <v>ZWN</v>
      </c>
      <c r="R253" s="152" t="s">
        <v>1744</v>
      </c>
      <c r="S253" s="148" t="str">
        <f>VLOOKUP(R253,Prowadzacy!$F$2:$K$109,2,FALSE)</f>
        <v>Lesław</v>
      </c>
      <c r="T253" s="148" t="str">
        <f>VLOOKUP(R253,Prowadzacy!$F$2:$K$109,3,FALSE)</f>
        <v>Adam</v>
      </c>
      <c r="U253" s="148" t="str">
        <f>VLOOKUP(R253,Prowadzacy!$F$2:$K$109,4,FALSE)</f>
        <v>Ładniak</v>
      </c>
      <c r="V253" s="148" t="str">
        <f>VLOOKUP(R253,Prowadzacy!$F$2:$M$109,8,FALSE)</f>
        <v xml:space="preserve">Lesław | Ładniak | Dr inż. |  ( 05112 ) </v>
      </c>
      <c r="W253" s="153" t="s">
        <v>1754</v>
      </c>
      <c r="X253" s="152" t="s">
        <v>221</v>
      </c>
      <c r="Y253" s="153" t="s">
        <v>1755</v>
      </c>
      <c r="Z253" s="152"/>
      <c r="AA253" s="12"/>
      <c r="AB253" s="10"/>
      <c r="AC253" s="10"/>
      <c r="AD253" s="10"/>
      <c r="AE253" s="10"/>
      <c r="AF253" s="10"/>
      <c r="AG253" s="10"/>
      <c r="AH253" s="10"/>
      <c r="AI253" s="10"/>
      <c r="AJ253" s="10"/>
      <c r="AK253" s="10"/>
      <c r="AL253" s="10"/>
    </row>
    <row r="254" spans="1:38" ht="78.75">
      <c r="A254" s="146">
        <v>249</v>
      </c>
      <c r="B254" s="22" t="str">
        <f>VLOOKUP(E254,studia!$F$1:$I$12,2,FALSE)</f>
        <v>Elektrotechnika</v>
      </c>
      <c r="C254" s="22" t="str">
        <f>VLOOKUP(E254,studia!$F$1:$I$12,3,FALSE)</f>
        <v>inż.</v>
      </c>
      <c r="D254" s="22" t="str">
        <f>VLOOKUP(E254,studia!$F$1:$I$12,4,FALSE)</f>
        <v>EEN</v>
      </c>
      <c r="E254" s="36" t="s">
        <v>382</v>
      </c>
      <c r="F254" s="163" t="s">
        <v>2172</v>
      </c>
      <c r="G254" s="37" t="s">
        <v>231</v>
      </c>
      <c r="H254" s="37" t="s">
        <v>1736</v>
      </c>
      <c r="I254" s="37" t="s">
        <v>1737</v>
      </c>
      <c r="J254" s="37" t="s">
        <v>1738</v>
      </c>
      <c r="K254" s="37" t="s">
        <v>1501</v>
      </c>
      <c r="L254" s="21" t="str">
        <f>VLOOKUP(K254,Prowadzacy!$F$2:$J$109,2,FALSE)</f>
        <v>Krystian</v>
      </c>
      <c r="M254" s="21" t="str">
        <f>VLOOKUP(K254,Prowadzacy!$F$2:$K$109,3,FALSE)</f>
        <v>Leonard</v>
      </c>
      <c r="N254" s="21" t="str">
        <f>VLOOKUP(K254,Prowadzacy!$F$2:$K$109,4,FALSE)</f>
        <v>Chrzan</v>
      </c>
      <c r="O254" s="22" t="str">
        <f>VLOOKUP(K254,Prowadzacy!$F$2:$M$109,8,FALSE)</f>
        <v xml:space="preserve">Krystian | Chrzan | Dr hab. inż. |  ( 05101 ) </v>
      </c>
      <c r="P254" s="22" t="str">
        <f>VLOOKUP(K254,Prowadzacy!$F$2:$K$109,5,FALSE)</f>
        <v>K38W05D02</v>
      </c>
      <c r="Q254" s="22" t="str">
        <f>VLOOKUP(K254,Prowadzacy!$F$2:$K$109,6,FALSE)</f>
        <v>ZWN</v>
      </c>
      <c r="R254" s="36" t="s">
        <v>1744</v>
      </c>
      <c r="S254" s="22" t="str">
        <f>VLOOKUP(R254,Prowadzacy!$F$2:$K$109,2,FALSE)</f>
        <v>Lesław</v>
      </c>
      <c r="T254" s="22" t="str">
        <f>VLOOKUP(R254,Prowadzacy!$F$2:$K$109,3,FALSE)</f>
        <v>Adam</v>
      </c>
      <c r="U254" s="22" t="str">
        <f>VLOOKUP(R254,Prowadzacy!$F$2:$K$109,4,FALSE)</f>
        <v>Ładniak</v>
      </c>
      <c r="V254" s="22" t="str">
        <f>VLOOKUP(R254,Prowadzacy!$F$2:$M$109,8,FALSE)</f>
        <v xml:space="preserve">Lesław | Ładniak | Dr inż. |  ( 05112 ) </v>
      </c>
      <c r="W254" s="37" t="s">
        <v>1758</v>
      </c>
      <c r="X254" s="36" t="s">
        <v>221</v>
      </c>
      <c r="Y254" s="37" t="s">
        <v>1759</v>
      </c>
      <c r="Z254" s="36" t="s">
        <v>221</v>
      </c>
      <c r="AA254" s="12"/>
      <c r="AB254" s="10"/>
      <c r="AC254" s="10"/>
      <c r="AD254" s="10"/>
      <c r="AE254" s="10"/>
      <c r="AF254" s="10"/>
      <c r="AG254" s="10"/>
      <c r="AH254" s="10"/>
      <c r="AI254" s="10"/>
      <c r="AJ254" s="10"/>
      <c r="AK254" s="10"/>
      <c r="AL254" s="10"/>
    </row>
    <row r="255" spans="1:38" ht="104.25">
      <c r="A255" s="151">
        <v>250</v>
      </c>
      <c r="B255" s="22" t="str">
        <f>VLOOKUP(E255,studia!$F$1:$I$12,2,FALSE)</f>
        <v>Elektrotechnika</v>
      </c>
      <c r="C255" s="22" t="str">
        <f>VLOOKUP(E255,studia!$F$1:$I$12,3,FALSE)</f>
        <v>inż.</v>
      </c>
      <c r="D255" s="22" t="str">
        <f>VLOOKUP(E255,studia!$F$1:$I$12,4,FALSE)</f>
        <v>EEN</v>
      </c>
      <c r="E255" s="36" t="s">
        <v>382</v>
      </c>
      <c r="F255" s="163" t="s">
        <v>2172</v>
      </c>
      <c r="G255" s="37" t="s">
        <v>230</v>
      </c>
      <c r="H255" s="37" t="s">
        <v>1915</v>
      </c>
      <c r="I255" s="37" t="s">
        <v>1916</v>
      </c>
      <c r="J255" s="37" t="s">
        <v>1917</v>
      </c>
      <c r="K255" s="37" t="s">
        <v>1918</v>
      </c>
      <c r="L255" s="21" t="str">
        <f>VLOOKUP(K255,Prowadzacy!$F$2:$J$109,2,FALSE)</f>
        <v>Adam</v>
      </c>
      <c r="M255" s="21">
        <f>VLOOKUP(K255,Prowadzacy!$F$2:$K$109,3,FALSE)</f>
        <v>0</v>
      </c>
      <c r="N255" s="21" t="str">
        <f>VLOOKUP(K255,Prowadzacy!$F$2:$K$109,4,FALSE)</f>
        <v>Gubański</v>
      </c>
      <c r="O255" s="22" t="str">
        <f>VLOOKUP(K255,Prowadzacy!$F$2:$M$109,8,FALSE)</f>
        <v xml:space="preserve">Adam | Gubański | Dr inż. |  ( 05103 ) </v>
      </c>
      <c r="P255" s="22" t="str">
        <f>VLOOKUP(K255,Prowadzacy!$F$2:$K$109,5,FALSE)</f>
        <v>K38W05D02</v>
      </c>
      <c r="Q255" s="22" t="str">
        <f>VLOOKUP(K255,Prowadzacy!$F$2:$K$109,6,FALSE)</f>
        <v>ZET</v>
      </c>
      <c r="R255" s="36" t="s">
        <v>1644</v>
      </c>
      <c r="S255" s="22"/>
      <c r="T255" s="22"/>
      <c r="U255" s="22"/>
      <c r="V255" s="22"/>
      <c r="W255" s="37"/>
      <c r="X255" s="36" t="s">
        <v>222</v>
      </c>
      <c r="Y255" s="37"/>
      <c r="Z255" s="36"/>
      <c r="AA255" s="12"/>
      <c r="AB255" s="10"/>
      <c r="AC255" s="10"/>
      <c r="AD255" s="10"/>
      <c r="AE255" s="10"/>
      <c r="AF255" s="10"/>
      <c r="AG255" s="10"/>
      <c r="AH255" s="10"/>
      <c r="AI255" s="10"/>
      <c r="AJ255" s="10"/>
      <c r="AK255" s="10"/>
      <c r="AL255" s="10"/>
    </row>
    <row r="256" spans="1:38" ht="168">
      <c r="A256" s="146">
        <v>251</v>
      </c>
      <c r="B256" s="22" t="str">
        <f>VLOOKUP(E256,studia!$F$1:$I$12,2,FALSE)</f>
        <v>Elektrotechnika</v>
      </c>
      <c r="C256" s="22" t="str">
        <f>VLOOKUP(E256,studia!$F$1:$I$12,3,FALSE)</f>
        <v>inż.</v>
      </c>
      <c r="D256" s="22" t="str">
        <f>VLOOKUP(E256,studia!$F$1:$I$12,4,FALSE)</f>
        <v>EEN</v>
      </c>
      <c r="E256" s="36" t="s">
        <v>382</v>
      </c>
      <c r="F256" s="163" t="s">
        <v>2172</v>
      </c>
      <c r="G256" s="37" t="s">
        <v>230</v>
      </c>
      <c r="H256" s="37" t="s">
        <v>1804</v>
      </c>
      <c r="I256" s="37" t="s">
        <v>1805</v>
      </c>
      <c r="J256" s="37" t="s">
        <v>1806</v>
      </c>
      <c r="K256" s="37" t="s">
        <v>1740</v>
      </c>
      <c r="L256" s="21" t="str">
        <f>VLOOKUP(K256,Prowadzacy!$F$2:$J$109,2,FALSE)</f>
        <v>Przemysław</v>
      </c>
      <c r="M256" s="21">
        <f>VLOOKUP(K256,Prowadzacy!$F$2:$K$109,3,FALSE)</f>
        <v>0</v>
      </c>
      <c r="N256" s="21" t="str">
        <f>VLOOKUP(K256,Prowadzacy!$F$2:$K$109,4,FALSE)</f>
        <v>Janik</v>
      </c>
      <c r="O256" s="22" t="str">
        <f>VLOOKUP(K256,Prowadzacy!$F$2:$M$109,8,FALSE)</f>
        <v xml:space="preserve">Przemysław | Janik | Dr hab. inż. |  ( 05115 ) </v>
      </c>
      <c r="P256" s="22" t="str">
        <f>VLOOKUP(K256,Prowadzacy!$F$2:$K$109,5,FALSE)</f>
        <v>K38W05D02</v>
      </c>
      <c r="Q256" s="22" t="str">
        <f>VLOOKUP(K256,Prowadzacy!$F$2:$K$109,6,FALSE)</f>
        <v>ZET</v>
      </c>
      <c r="R256" s="36" t="s">
        <v>1739</v>
      </c>
      <c r="S256" s="22"/>
      <c r="T256" s="22"/>
      <c r="U256" s="22"/>
      <c r="V256" s="22"/>
      <c r="W256" s="37"/>
      <c r="X256" s="36" t="s">
        <v>222</v>
      </c>
      <c r="Y256" s="37"/>
      <c r="Z256" s="36"/>
      <c r="AA256" s="12"/>
      <c r="AB256" s="10"/>
      <c r="AC256" s="10"/>
      <c r="AD256" s="10"/>
      <c r="AE256" s="10"/>
      <c r="AF256" s="10"/>
      <c r="AG256" s="10"/>
      <c r="AH256" s="10"/>
      <c r="AI256" s="10"/>
      <c r="AJ256" s="10"/>
      <c r="AK256" s="10"/>
      <c r="AL256" s="10"/>
    </row>
    <row r="257" spans="1:38" ht="91.5">
      <c r="A257" s="151">
        <v>252</v>
      </c>
      <c r="B257" s="22" t="str">
        <f>VLOOKUP(E257,studia!$F$1:$I$12,2,FALSE)</f>
        <v>Elektrotechnika</v>
      </c>
      <c r="C257" s="22" t="str">
        <f>VLOOKUP(E257,studia!$F$1:$I$12,3,FALSE)</f>
        <v>inż.</v>
      </c>
      <c r="D257" s="22" t="str">
        <f>VLOOKUP(E257,studia!$F$1:$I$12,4,FALSE)</f>
        <v>EEN</v>
      </c>
      <c r="E257" s="36" t="s">
        <v>382</v>
      </c>
      <c r="F257" s="36"/>
      <c r="G257" s="37"/>
      <c r="H257" s="37" t="s">
        <v>1685</v>
      </c>
      <c r="I257" s="37" t="s">
        <v>1686</v>
      </c>
      <c r="J257" s="37" t="s">
        <v>1687</v>
      </c>
      <c r="K257" s="37" t="s">
        <v>1684</v>
      </c>
      <c r="L257" s="21" t="str">
        <f>VLOOKUP(K257,Prowadzacy!$F$2:$J$109,2,FALSE)</f>
        <v>Michał</v>
      </c>
      <c r="M257" s="21">
        <f>VLOOKUP(K257,Prowadzacy!$F$2:$K$109,3,FALSE)</f>
        <v>0</v>
      </c>
      <c r="N257" s="21" t="str">
        <f>VLOOKUP(K257,Prowadzacy!$F$2:$K$109,4,FALSE)</f>
        <v>Jasiński</v>
      </c>
      <c r="O257" s="22" t="str">
        <f>VLOOKUP(K257,Prowadzacy!$F$2:$M$109,8,FALSE)</f>
        <v xml:space="preserve">Michał | Jasiński | Dr inż. |  ( p05180 ) </v>
      </c>
      <c r="P257" s="22" t="str">
        <f>VLOOKUP(K257,Prowadzacy!$F$2:$K$109,5,FALSE)</f>
        <v>K38W05D02</v>
      </c>
      <c r="Q257" s="22" t="str">
        <f>VLOOKUP(K257,Prowadzacy!$F$2:$K$109,6,FALSE)</f>
        <v>ZET</v>
      </c>
      <c r="R257" s="36" t="s">
        <v>1634</v>
      </c>
      <c r="S257" s="22" t="str">
        <f>VLOOKUP(R257,Prowadzacy!$F$2:$K$109,2,FALSE)</f>
        <v>Dominika</v>
      </c>
      <c r="T257" s="22">
        <f>VLOOKUP(R257,Prowadzacy!$F$2:$K$109,3,FALSE)</f>
        <v>0</v>
      </c>
      <c r="U257" s="22" t="str">
        <f>VLOOKUP(R257,Prowadzacy!$F$2:$K$109,4,FALSE)</f>
        <v>Kaczorowska</v>
      </c>
      <c r="V257" s="22" t="str">
        <f>VLOOKUP(R257,Prowadzacy!$F$2:$M$109,8,FALSE)</f>
        <v xml:space="preserve">Dominika | Kaczorowska | Dr inż. |  ( p05181 ) </v>
      </c>
      <c r="W257" s="37"/>
      <c r="X257" s="36" t="s">
        <v>222</v>
      </c>
      <c r="Y257" s="37"/>
      <c r="Z257" s="36"/>
      <c r="AA257" s="12"/>
      <c r="AB257" s="10"/>
      <c r="AC257" s="10"/>
      <c r="AD257" s="10"/>
      <c r="AE257" s="10"/>
      <c r="AF257" s="10"/>
      <c r="AG257" s="10"/>
      <c r="AH257" s="10"/>
      <c r="AI257" s="10"/>
      <c r="AJ257" s="10"/>
      <c r="AK257" s="10"/>
      <c r="AL257" s="10"/>
    </row>
    <row r="258" spans="1:38" ht="91.5">
      <c r="A258" s="146">
        <v>253</v>
      </c>
      <c r="B258" s="22" t="str">
        <f>VLOOKUP(E258,studia!$F$1:$I$12,2,FALSE)</f>
        <v>Elektrotechnika</v>
      </c>
      <c r="C258" s="22" t="str">
        <f>VLOOKUP(E258,studia!$F$1:$I$12,3,FALSE)</f>
        <v>inż.</v>
      </c>
      <c r="D258" s="22" t="str">
        <f>VLOOKUP(E258,studia!$F$1:$I$12,4,FALSE)</f>
        <v>EEN</v>
      </c>
      <c r="E258" s="36" t="s">
        <v>382</v>
      </c>
      <c r="F258" s="36"/>
      <c r="G258" s="37"/>
      <c r="H258" s="37" t="s">
        <v>1688</v>
      </c>
      <c r="I258" s="37" t="s">
        <v>1689</v>
      </c>
      <c r="J258" s="37" t="s">
        <v>1997</v>
      </c>
      <c r="K258" s="37" t="s">
        <v>1684</v>
      </c>
      <c r="L258" s="21" t="str">
        <f>VLOOKUP(K258,Prowadzacy!$F$2:$J$109,2,FALSE)</f>
        <v>Michał</v>
      </c>
      <c r="M258" s="21">
        <f>VLOOKUP(K258,Prowadzacy!$F$2:$K$109,3,FALSE)</f>
        <v>0</v>
      </c>
      <c r="N258" s="21" t="str">
        <f>VLOOKUP(K258,Prowadzacy!$F$2:$K$109,4,FALSE)</f>
        <v>Jasiński</v>
      </c>
      <c r="O258" s="22" t="str">
        <f>VLOOKUP(K258,Prowadzacy!$F$2:$M$109,8,FALSE)</f>
        <v xml:space="preserve">Michał | Jasiński | Dr inż. |  ( p05180 ) </v>
      </c>
      <c r="P258" s="22" t="str">
        <f>VLOOKUP(K258,Prowadzacy!$F$2:$K$109,5,FALSE)</f>
        <v>K38W05D02</v>
      </c>
      <c r="Q258" s="22" t="str">
        <f>VLOOKUP(K258,Prowadzacy!$F$2:$K$109,6,FALSE)</f>
        <v>ZET</v>
      </c>
      <c r="R258" s="36" t="s">
        <v>1634</v>
      </c>
      <c r="S258" s="22" t="str">
        <f>VLOOKUP(R258,Prowadzacy!$F$2:$K$109,2,FALSE)</f>
        <v>Dominika</v>
      </c>
      <c r="T258" s="22">
        <f>VLOOKUP(R258,Prowadzacy!$F$2:$K$109,3,FALSE)</f>
        <v>0</v>
      </c>
      <c r="U258" s="22" t="str">
        <f>VLOOKUP(R258,Prowadzacy!$F$2:$K$109,4,FALSE)</f>
        <v>Kaczorowska</v>
      </c>
      <c r="V258" s="22" t="str">
        <f>VLOOKUP(R258,Prowadzacy!$F$2:$M$109,8,FALSE)</f>
        <v xml:space="preserve">Dominika | Kaczorowska | Dr inż. |  ( p05181 ) </v>
      </c>
      <c r="W258" s="37"/>
      <c r="X258" s="36" t="s">
        <v>222</v>
      </c>
      <c r="Y258" s="37"/>
      <c r="Z258" s="36"/>
      <c r="AA258" s="12"/>
      <c r="AB258" s="10"/>
      <c r="AC258" s="10"/>
      <c r="AD258" s="10"/>
      <c r="AE258" s="10"/>
      <c r="AF258" s="10"/>
      <c r="AG258" s="10"/>
      <c r="AH258" s="10"/>
      <c r="AI258" s="10"/>
      <c r="AJ258" s="10"/>
      <c r="AK258" s="10"/>
      <c r="AL258" s="10"/>
    </row>
    <row r="259" spans="1:38" ht="104.25">
      <c r="A259" s="151">
        <v>254</v>
      </c>
      <c r="B259" s="22" t="str">
        <f>VLOOKUP(E259,studia!$F$1:$I$12,2,FALSE)</f>
        <v>Elektrotechnika</v>
      </c>
      <c r="C259" s="22" t="str">
        <f>VLOOKUP(E259,studia!$F$1:$I$12,3,FALSE)</f>
        <v>inż.</v>
      </c>
      <c r="D259" s="22" t="str">
        <f>VLOOKUP(E259,studia!$F$1:$I$12,4,FALSE)</f>
        <v>EEN</v>
      </c>
      <c r="E259" s="36" t="s">
        <v>382</v>
      </c>
      <c r="F259" s="36"/>
      <c r="G259" s="37"/>
      <c r="H259" s="37" t="s">
        <v>1690</v>
      </c>
      <c r="I259" s="37" t="s">
        <v>1691</v>
      </c>
      <c r="J259" s="37" t="s">
        <v>1998</v>
      </c>
      <c r="K259" s="37" t="s">
        <v>1684</v>
      </c>
      <c r="L259" s="21" t="str">
        <f>VLOOKUP(K259,Prowadzacy!$F$2:$J$109,2,FALSE)</f>
        <v>Michał</v>
      </c>
      <c r="M259" s="21">
        <f>VLOOKUP(K259,Prowadzacy!$F$2:$K$109,3,FALSE)</f>
        <v>0</v>
      </c>
      <c r="N259" s="21" t="str">
        <f>VLOOKUP(K259,Prowadzacy!$F$2:$K$109,4,FALSE)</f>
        <v>Jasiński</v>
      </c>
      <c r="O259" s="22" t="str">
        <f>VLOOKUP(K259,Prowadzacy!$F$2:$M$109,8,FALSE)</f>
        <v xml:space="preserve">Michał | Jasiński | Dr inż. |  ( p05180 ) </v>
      </c>
      <c r="P259" s="22" t="str">
        <f>VLOOKUP(K259,Prowadzacy!$F$2:$K$109,5,FALSE)</f>
        <v>K38W05D02</v>
      </c>
      <c r="Q259" s="22" t="str">
        <f>VLOOKUP(K259,Prowadzacy!$F$2:$K$109,6,FALSE)</f>
        <v>ZET</v>
      </c>
      <c r="R259" s="36" t="s">
        <v>1634</v>
      </c>
      <c r="S259" s="22" t="str">
        <f>VLOOKUP(R259,Prowadzacy!$F$2:$K$109,2,FALSE)</f>
        <v>Dominika</v>
      </c>
      <c r="T259" s="22">
        <f>VLOOKUP(R259,Prowadzacy!$F$2:$K$109,3,FALSE)</f>
        <v>0</v>
      </c>
      <c r="U259" s="22" t="str">
        <f>VLOOKUP(R259,Prowadzacy!$F$2:$K$109,4,FALSE)</f>
        <v>Kaczorowska</v>
      </c>
      <c r="V259" s="22" t="str">
        <f>VLOOKUP(R259,Prowadzacy!$F$2:$M$109,8,FALSE)</f>
        <v xml:space="preserve">Dominika | Kaczorowska | Dr inż. |  ( p05181 ) </v>
      </c>
      <c r="W259" s="37"/>
      <c r="X259" s="36" t="s">
        <v>222</v>
      </c>
      <c r="Y259" s="37"/>
      <c r="Z259" s="36"/>
      <c r="AA259" s="12"/>
      <c r="AB259" s="10"/>
      <c r="AC259" s="10"/>
      <c r="AD259" s="10"/>
      <c r="AE259" s="10"/>
      <c r="AF259" s="10"/>
      <c r="AG259" s="10"/>
      <c r="AH259" s="10"/>
      <c r="AI259" s="10"/>
      <c r="AJ259" s="10"/>
      <c r="AK259" s="10"/>
      <c r="AL259" s="10"/>
    </row>
    <row r="260" spans="1:38" ht="104.25">
      <c r="A260" s="146">
        <v>255</v>
      </c>
      <c r="B260" s="22" t="str">
        <f>VLOOKUP(E260,studia!$F$1:$I$12,2,FALSE)</f>
        <v>Elektrotechnika</v>
      </c>
      <c r="C260" s="22" t="str">
        <f>VLOOKUP(E260,studia!$F$1:$I$12,3,FALSE)</f>
        <v>inż.</v>
      </c>
      <c r="D260" s="22" t="str">
        <f>VLOOKUP(E260,studia!$F$1:$I$12,4,FALSE)</f>
        <v>EEN</v>
      </c>
      <c r="E260" s="36" t="s">
        <v>382</v>
      </c>
      <c r="F260" s="36"/>
      <c r="G260" s="37"/>
      <c r="H260" s="37" t="s">
        <v>1631</v>
      </c>
      <c r="I260" s="37" t="s">
        <v>1632</v>
      </c>
      <c r="J260" s="37" t="s">
        <v>1633</v>
      </c>
      <c r="K260" s="37" t="s">
        <v>1634</v>
      </c>
      <c r="L260" s="21" t="str">
        <f>VLOOKUP(K260,Prowadzacy!$F$2:$J$109,2,FALSE)</f>
        <v>Dominika</v>
      </c>
      <c r="M260" s="21">
        <f>VLOOKUP(K260,Prowadzacy!$F$2:$K$109,3,FALSE)</f>
        <v>0</v>
      </c>
      <c r="N260" s="21" t="str">
        <f>VLOOKUP(K260,Prowadzacy!$F$2:$K$109,4,FALSE)</f>
        <v>Kaczorowska</v>
      </c>
      <c r="O260" s="22" t="str">
        <f>VLOOKUP(K260,Prowadzacy!$F$2:$M$109,8,FALSE)</f>
        <v xml:space="preserve">Dominika | Kaczorowska | Dr inż. |  ( p05181 ) </v>
      </c>
      <c r="P260" s="22" t="str">
        <f>VLOOKUP(K260,Prowadzacy!$F$2:$K$109,5,FALSE)</f>
        <v>K38W05D02</v>
      </c>
      <c r="Q260" s="22" t="str">
        <f>VLOOKUP(K260,Prowadzacy!$F$2:$K$109,6,FALSE)</f>
        <v>ZET</v>
      </c>
      <c r="R260" s="36" t="s">
        <v>1684</v>
      </c>
      <c r="S260" s="22" t="str">
        <f>VLOOKUP(R260,Prowadzacy!$F$2:$K$109,2,FALSE)</f>
        <v>Michał</v>
      </c>
      <c r="T260" s="22">
        <f>VLOOKUP(R260,Prowadzacy!$F$2:$K$109,3,FALSE)</f>
        <v>0</v>
      </c>
      <c r="U260" s="22" t="str">
        <f>VLOOKUP(R260,Prowadzacy!$F$2:$K$109,4,FALSE)</f>
        <v>Jasiński</v>
      </c>
      <c r="V260" s="22" t="str">
        <f>VLOOKUP(R260,Prowadzacy!$F$2:$M$109,8,FALSE)</f>
        <v xml:space="preserve">Michał | Jasiński | Dr inż. |  ( p05180 ) </v>
      </c>
      <c r="W260" s="37"/>
      <c r="X260" s="36" t="s">
        <v>222</v>
      </c>
      <c r="Y260" s="37"/>
      <c r="Z260" s="36"/>
      <c r="AA260" s="12"/>
      <c r="AB260" s="10"/>
      <c r="AC260" s="10"/>
      <c r="AD260" s="10"/>
      <c r="AE260" s="10"/>
      <c r="AF260" s="10"/>
      <c r="AG260" s="10"/>
      <c r="AH260" s="10"/>
      <c r="AI260" s="10"/>
      <c r="AJ260" s="10"/>
      <c r="AK260" s="10"/>
      <c r="AL260" s="10"/>
    </row>
    <row r="261" spans="1:38" ht="117">
      <c r="A261" s="151">
        <v>256</v>
      </c>
      <c r="B261" s="22" t="str">
        <f>VLOOKUP(E261,studia!$F$1:$I$12,2,FALSE)</f>
        <v>Elektrotechnika</v>
      </c>
      <c r="C261" s="22" t="str">
        <f>VLOOKUP(E261,studia!$F$1:$I$12,3,FALSE)</f>
        <v>inż.</v>
      </c>
      <c r="D261" s="22" t="str">
        <f>VLOOKUP(E261,studia!$F$1:$I$12,4,FALSE)</f>
        <v>EEN</v>
      </c>
      <c r="E261" s="36" t="s">
        <v>382</v>
      </c>
      <c r="F261" s="163" t="s">
        <v>2172</v>
      </c>
      <c r="G261" s="37" t="s">
        <v>230</v>
      </c>
      <c r="H261" s="37" t="s">
        <v>1638</v>
      </c>
      <c r="I261" s="37" t="s">
        <v>1639</v>
      </c>
      <c r="J261" s="37" t="s">
        <v>1640</v>
      </c>
      <c r="K261" s="37" t="s">
        <v>1634</v>
      </c>
      <c r="L261" s="21" t="str">
        <f>VLOOKUP(K261,Prowadzacy!$F$2:$J$109,2,FALSE)</f>
        <v>Dominika</v>
      </c>
      <c r="M261" s="21">
        <f>VLOOKUP(K261,Prowadzacy!$F$2:$K$109,3,FALSE)</f>
        <v>0</v>
      </c>
      <c r="N261" s="21" t="str">
        <f>VLOOKUP(K261,Prowadzacy!$F$2:$K$109,4,FALSE)</f>
        <v>Kaczorowska</v>
      </c>
      <c r="O261" s="22" t="str">
        <f>VLOOKUP(K261,Prowadzacy!$F$2:$M$109,8,FALSE)</f>
        <v xml:space="preserve">Dominika | Kaczorowska | Dr inż. |  ( p05181 ) </v>
      </c>
      <c r="P261" s="22" t="str">
        <f>VLOOKUP(K261,Prowadzacy!$F$2:$K$109,5,FALSE)</f>
        <v>K38W05D02</v>
      </c>
      <c r="Q261" s="22" t="str">
        <f>VLOOKUP(K261,Prowadzacy!$F$2:$K$109,6,FALSE)</f>
        <v>ZET</v>
      </c>
      <c r="R261" s="36" t="s">
        <v>1684</v>
      </c>
      <c r="S261" s="22" t="str">
        <f>VLOOKUP(R261,Prowadzacy!$F$2:$K$109,2,FALSE)</f>
        <v>Michał</v>
      </c>
      <c r="T261" s="22">
        <f>VLOOKUP(R261,Prowadzacy!$F$2:$K$109,3,FALSE)</f>
        <v>0</v>
      </c>
      <c r="U261" s="22" t="str">
        <f>VLOOKUP(R261,Prowadzacy!$F$2:$K$109,4,FALSE)</f>
        <v>Jasiński</v>
      </c>
      <c r="V261" s="22" t="str">
        <f>VLOOKUP(R261,Prowadzacy!$F$2:$M$109,8,FALSE)</f>
        <v xml:space="preserve">Michał | Jasiński | Dr inż. |  ( p05180 ) </v>
      </c>
      <c r="W261" s="37"/>
      <c r="X261" s="36" t="s">
        <v>222</v>
      </c>
      <c r="Y261" s="37"/>
      <c r="Z261" s="36"/>
      <c r="AA261" s="12"/>
      <c r="AB261" s="10"/>
      <c r="AC261" s="10"/>
      <c r="AD261" s="10"/>
      <c r="AE261" s="10"/>
      <c r="AF261" s="10"/>
      <c r="AG261" s="10"/>
      <c r="AH261" s="10"/>
      <c r="AI261" s="10"/>
      <c r="AJ261" s="10"/>
      <c r="AK261" s="10"/>
      <c r="AL261" s="10"/>
    </row>
    <row r="262" spans="1:38" ht="104.25">
      <c r="A262" s="146">
        <v>257</v>
      </c>
      <c r="B262" s="22" t="str">
        <f>VLOOKUP(E262,studia!$F$1:$I$12,2,FALSE)</f>
        <v>Elektrotechnika</v>
      </c>
      <c r="C262" s="22" t="str">
        <f>VLOOKUP(E262,studia!$F$1:$I$12,3,FALSE)</f>
        <v>inż.</v>
      </c>
      <c r="D262" s="22" t="str">
        <f>VLOOKUP(E262,studia!$F$1:$I$12,4,FALSE)</f>
        <v>EEN</v>
      </c>
      <c r="E262" s="36" t="s">
        <v>382</v>
      </c>
      <c r="F262" s="36"/>
      <c r="G262" s="37"/>
      <c r="H262" s="37" t="s">
        <v>1654</v>
      </c>
      <c r="I262" s="37" t="s">
        <v>1655</v>
      </c>
      <c r="J262" s="37" t="s">
        <v>1656</v>
      </c>
      <c r="K262" s="37" t="s">
        <v>1644</v>
      </c>
      <c r="L262" s="21" t="str">
        <f>VLOOKUP(K262,Prowadzacy!$F$2:$J$109,2,FALSE)</f>
        <v>Jacek</v>
      </c>
      <c r="M262" s="21" t="str">
        <f>VLOOKUP(K262,Prowadzacy!$F$2:$K$109,3,FALSE)</f>
        <v>Jerzy</v>
      </c>
      <c r="N262" s="21" t="str">
        <f>VLOOKUP(K262,Prowadzacy!$F$2:$K$109,4,FALSE)</f>
        <v>Rezmer</v>
      </c>
      <c r="O262" s="22" t="str">
        <f>VLOOKUP(K262,Prowadzacy!$F$2:$M$109,8,FALSE)</f>
        <v xml:space="preserve">Jacek | Rezmer | Dr hab. inż. |  ( 05120 ) </v>
      </c>
      <c r="P262" s="22" t="str">
        <f>VLOOKUP(K262,Prowadzacy!$F$2:$K$109,5,FALSE)</f>
        <v>K38W05D02</v>
      </c>
      <c r="Q262" s="22" t="str">
        <f>VLOOKUP(K262,Prowadzacy!$F$2:$K$109,6,FALSE)</f>
        <v>ZET</v>
      </c>
      <c r="R262" s="36" t="s">
        <v>1744</v>
      </c>
      <c r="S262" s="22" t="str">
        <f>VLOOKUP(R262,Prowadzacy!$F$2:$K$109,2,FALSE)</f>
        <v>Lesław</v>
      </c>
      <c r="T262" s="22" t="str">
        <f>VLOOKUP(R262,Prowadzacy!$F$2:$K$109,3,FALSE)</f>
        <v>Adam</v>
      </c>
      <c r="U262" s="22" t="str">
        <f>VLOOKUP(R262,Prowadzacy!$F$2:$K$109,4,FALSE)</f>
        <v>Ładniak</v>
      </c>
      <c r="V262" s="22" t="str">
        <f>VLOOKUP(R262,Prowadzacy!$F$2:$M$109,8,FALSE)</f>
        <v xml:space="preserve">Lesław | Ładniak | Dr inż. |  ( 05112 ) </v>
      </c>
      <c r="W262" s="37"/>
      <c r="X262" s="36" t="s">
        <v>222</v>
      </c>
      <c r="Y262" s="37"/>
      <c r="Z262" s="36"/>
      <c r="AA262" s="12"/>
      <c r="AB262" s="10"/>
      <c r="AC262" s="10"/>
      <c r="AD262" s="10"/>
      <c r="AE262" s="10"/>
      <c r="AF262" s="10"/>
      <c r="AG262" s="10"/>
      <c r="AH262" s="10"/>
      <c r="AI262" s="10"/>
      <c r="AJ262" s="10"/>
      <c r="AK262" s="10"/>
      <c r="AL262" s="10"/>
    </row>
    <row r="263" spans="1:38" ht="129.75">
      <c r="A263" s="151">
        <v>258</v>
      </c>
      <c r="B263" s="22" t="str">
        <f>VLOOKUP(E263,studia!$F$1:$I$12,2,FALSE)</f>
        <v>Elektrotechnika</v>
      </c>
      <c r="C263" s="22" t="str">
        <f>VLOOKUP(E263,studia!$F$1:$I$12,3,FALSE)</f>
        <v>inż.</v>
      </c>
      <c r="D263" s="22" t="str">
        <f>VLOOKUP(E263,studia!$F$1:$I$12,4,FALSE)</f>
        <v>EEN</v>
      </c>
      <c r="E263" s="36" t="s">
        <v>382</v>
      </c>
      <c r="F263" s="163" t="s">
        <v>2172</v>
      </c>
      <c r="G263" s="37" t="s">
        <v>230</v>
      </c>
      <c r="H263" s="37" t="s">
        <v>1721</v>
      </c>
      <c r="I263" s="37" t="s">
        <v>1722</v>
      </c>
      <c r="J263" s="37" t="s">
        <v>1723</v>
      </c>
      <c r="K263" s="37" t="s">
        <v>1720</v>
      </c>
      <c r="L263" s="21" t="str">
        <f>VLOOKUP(K263,Prowadzacy!$F$2:$J$109,2,FALSE)</f>
        <v>Tomasz</v>
      </c>
      <c r="M263" s="21" t="str">
        <f>VLOOKUP(K263,Prowadzacy!$F$2:$K$109,3,FALSE)</f>
        <v>Stanisław</v>
      </c>
      <c r="N263" s="21" t="str">
        <f>VLOOKUP(K263,Prowadzacy!$F$2:$K$109,4,FALSE)</f>
        <v>Sikorski</v>
      </c>
      <c r="O263" s="22" t="str">
        <f>VLOOKUP(K263,Prowadzacy!$F$2:$M$109,8,FALSE)</f>
        <v xml:space="preserve">Tomasz | Sikorski | Dr hab. inż. |  ( 05141 ) </v>
      </c>
      <c r="P263" s="22" t="str">
        <f>VLOOKUP(K263,Prowadzacy!$F$2:$K$109,5,FALSE)</f>
        <v>K38W05D02</v>
      </c>
      <c r="Q263" s="22" t="str">
        <f>VLOOKUP(K263,Prowadzacy!$F$2:$K$109,6,FALSE)</f>
        <v>ZET</v>
      </c>
      <c r="R263" s="36" t="s">
        <v>1644</v>
      </c>
      <c r="S263" s="22" t="str">
        <f>VLOOKUP(R263,Prowadzacy!$F$2:$K$109,2,FALSE)</f>
        <v>Jacek</v>
      </c>
      <c r="T263" s="22" t="str">
        <f>VLOOKUP(R263,Prowadzacy!$F$2:$K$109,3,FALSE)</f>
        <v>Jerzy</v>
      </c>
      <c r="U263" s="22" t="str">
        <f>VLOOKUP(R263,Prowadzacy!$F$2:$K$109,4,FALSE)</f>
        <v>Rezmer</v>
      </c>
      <c r="V263" s="22" t="str">
        <f>VLOOKUP(R263,Prowadzacy!$F$2:$M$109,8,FALSE)</f>
        <v xml:space="preserve">Jacek | Rezmer | Dr hab. inż. |  ( 05120 ) </v>
      </c>
      <c r="W263" s="37"/>
      <c r="X263" s="36" t="s">
        <v>222</v>
      </c>
      <c r="Y263" s="37"/>
      <c r="Z263" s="36"/>
      <c r="AA263" s="12"/>
      <c r="AB263" s="10"/>
      <c r="AC263" s="10"/>
      <c r="AD263" s="10"/>
      <c r="AE263" s="10"/>
      <c r="AF263" s="10"/>
      <c r="AG263" s="10"/>
      <c r="AH263" s="10"/>
      <c r="AI263" s="10"/>
      <c r="AJ263" s="10"/>
      <c r="AK263" s="10"/>
      <c r="AL263" s="10"/>
    </row>
    <row r="264" spans="1:38" ht="193.5">
      <c r="A264" s="146">
        <v>259</v>
      </c>
      <c r="B264" s="22" t="str">
        <f>VLOOKUP(E264,studia!$F$1:$I$12,2,FALSE)</f>
        <v>Elektrotechnika</v>
      </c>
      <c r="C264" s="22" t="str">
        <f>VLOOKUP(E264,studia!$F$1:$I$12,3,FALSE)</f>
        <v>inż.</v>
      </c>
      <c r="D264" s="22" t="str">
        <f>VLOOKUP(E264,studia!$F$1:$I$12,4,FALSE)</f>
        <v>EEN</v>
      </c>
      <c r="E264" s="36" t="s">
        <v>382</v>
      </c>
      <c r="F264" s="163" t="s">
        <v>2172</v>
      </c>
      <c r="G264" s="37" t="s">
        <v>230</v>
      </c>
      <c r="H264" s="37" t="s">
        <v>1909</v>
      </c>
      <c r="I264" s="37" t="s">
        <v>1910</v>
      </c>
      <c r="J264" s="37" t="s">
        <v>1911</v>
      </c>
      <c r="K264" s="37" t="s">
        <v>1720</v>
      </c>
      <c r="L264" s="21" t="str">
        <f>VLOOKUP(K264,Prowadzacy!$F$2:$J$109,2,FALSE)</f>
        <v>Tomasz</v>
      </c>
      <c r="M264" s="21" t="str">
        <f>VLOOKUP(K264,Prowadzacy!$F$2:$K$109,3,FALSE)</f>
        <v>Stanisław</v>
      </c>
      <c r="N264" s="21" t="str">
        <f>VLOOKUP(K264,Prowadzacy!$F$2:$K$109,4,FALSE)</f>
        <v>Sikorski</v>
      </c>
      <c r="O264" s="22" t="str">
        <f>VLOOKUP(K264,Prowadzacy!$F$2:$M$109,8,FALSE)</f>
        <v xml:space="preserve">Tomasz | Sikorski | Dr hab. inż. |  ( 05141 ) </v>
      </c>
      <c r="P264" s="22" t="str">
        <f>VLOOKUP(K264,Prowadzacy!$F$2:$K$109,5,FALSE)</f>
        <v>K38W05D02</v>
      </c>
      <c r="Q264" s="22" t="str">
        <f>VLOOKUP(K264,Prowadzacy!$F$2:$K$109,6,FALSE)</f>
        <v>ZET</v>
      </c>
      <c r="R264" s="36" t="s">
        <v>1644</v>
      </c>
      <c r="S264" s="22"/>
      <c r="T264" s="22"/>
      <c r="U264" s="22"/>
      <c r="V264" s="22"/>
      <c r="W264" s="37"/>
      <c r="X264" s="36" t="s">
        <v>222</v>
      </c>
      <c r="Y264" s="37"/>
      <c r="Z264" s="36"/>
      <c r="AA264" s="12"/>
      <c r="AB264" s="10"/>
      <c r="AC264" s="10"/>
      <c r="AD264" s="10"/>
      <c r="AE264" s="10"/>
      <c r="AF264" s="10"/>
      <c r="AG264" s="10"/>
      <c r="AH264" s="10"/>
      <c r="AI264" s="10"/>
      <c r="AJ264" s="10"/>
      <c r="AK264" s="10"/>
      <c r="AL264" s="10"/>
    </row>
    <row r="265" spans="1:38" ht="206.25">
      <c r="A265" s="151">
        <v>260</v>
      </c>
      <c r="B265" s="22" t="str">
        <f>VLOOKUP(E265,studia!$F$1:$I$12,2,FALSE)</f>
        <v>Elektrotechnika</v>
      </c>
      <c r="C265" s="22" t="str">
        <f>VLOOKUP(E265,studia!$F$1:$I$12,3,FALSE)</f>
        <v>inż.</v>
      </c>
      <c r="D265" s="22" t="str">
        <f>VLOOKUP(E265,studia!$F$1:$I$12,4,FALSE)</f>
        <v>EEN</v>
      </c>
      <c r="E265" s="36" t="s">
        <v>382</v>
      </c>
      <c r="F265" s="163" t="s">
        <v>2172</v>
      </c>
      <c r="G265" s="37" t="s">
        <v>230</v>
      </c>
      <c r="H265" s="37" t="s">
        <v>1561</v>
      </c>
      <c r="I265" s="37" t="s">
        <v>1562</v>
      </c>
      <c r="J265" s="37" t="s">
        <v>2050</v>
      </c>
      <c r="K265" s="37" t="s">
        <v>1560</v>
      </c>
      <c r="L265" s="21" t="str">
        <f>VLOOKUP(K265,Prowadzacy!$F$2:$J$109,2,FALSE)</f>
        <v>Jarosław</v>
      </c>
      <c r="M265" s="21" t="str">
        <f>VLOOKUP(K265,Prowadzacy!$F$2:$K$109,3,FALSE)</f>
        <v>Marian</v>
      </c>
      <c r="N265" s="21" t="str">
        <f>VLOOKUP(K265,Prowadzacy!$F$2:$K$109,4,FALSE)</f>
        <v>Szymańda</v>
      </c>
      <c r="O265" s="22" t="str">
        <f>VLOOKUP(K265,Prowadzacy!$F$2:$M$109,8,FALSE)</f>
        <v xml:space="preserve">Jarosław | Szymańda | Dr inż. |  ( 05126 ) </v>
      </c>
      <c r="P265" s="22" t="str">
        <f>VLOOKUP(K265,Prowadzacy!$F$2:$K$109,5,FALSE)</f>
        <v>K38W05D02</v>
      </c>
      <c r="Q265" s="22" t="str">
        <f>VLOOKUP(K265,Prowadzacy!$F$2:$K$109,6,FALSE)</f>
        <v>ZET</v>
      </c>
      <c r="R265" s="36" t="s">
        <v>1740</v>
      </c>
      <c r="S265" s="22" t="str">
        <f>VLOOKUP(R265,Prowadzacy!$F$2:$K$109,2,FALSE)</f>
        <v>Przemysław</v>
      </c>
      <c r="T265" s="22">
        <f>VLOOKUP(R265,Prowadzacy!$F$2:$K$109,3,FALSE)</f>
        <v>0</v>
      </c>
      <c r="U265" s="22" t="str">
        <f>VLOOKUP(R265,Prowadzacy!$F$2:$K$109,4,FALSE)</f>
        <v>Janik</v>
      </c>
      <c r="V265" s="22" t="str">
        <f>VLOOKUP(R265,Prowadzacy!$F$2:$M$109,8,FALSE)</f>
        <v xml:space="preserve">Przemysław | Janik | Dr hab. inż. |  ( 05115 ) </v>
      </c>
      <c r="W265" s="37"/>
      <c r="X265" s="36" t="s">
        <v>222</v>
      </c>
      <c r="Y265" s="37"/>
      <c r="Z265" s="36"/>
      <c r="AA265" s="12"/>
      <c r="AB265" s="10"/>
      <c r="AC265" s="10"/>
      <c r="AD265" s="10"/>
      <c r="AE265" s="10"/>
      <c r="AF265" s="10"/>
      <c r="AG265" s="10"/>
      <c r="AH265" s="10"/>
      <c r="AI265" s="10"/>
      <c r="AJ265" s="10"/>
      <c r="AK265" s="10"/>
      <c r="AL265" s="10"/>
    </row>
    <row r="266" spans="1:38" ht="104.25">
      <c r="A266" s="146">
        <v>261</v>
      </c>
      <c r="B266" s="22" t="str">
        <f>VLOOKUP(E266,studia!$F$1:$I$12,2,FALSE)</f>
        <v>Elektrotechnika</v>
      </c>
      <c r="C266" s="22" t="str">
        <f>VLOOKUP(E266,studia!$F$1:$I$12,3,FALSE)</f>
        <v>inż.</v>
      </c>
      <c r="D266" s="22" t="str">
        <f>VLOOKUP(E266,studia!$F$1:$I$12,4,FALSE)</f>
        <v>ETP</v>
      </c>
      <c r="E266" s="36" t="s">
        <v>385</v>
      </c>
      <c r="F266" s="36"/>
      <c r="G266" s="37"/>
      <c r="H266" s="37" t="s">
        <v>559</v>
      </c>
      <c r="I266" s="37" t="s">
        <v>560</v>
      </c>
      <c r="J266" s="37" t="s">
        <v>561</v>
      </c>
      <c r="K266" s="37" t="s">
        <v>562</v>
      </c>
      <c r="L266" s="21" t="str">
        <f>VLOOKUP(K266,Prowadzacy!$F$2:$J$109,2,FALSE)</f>
        <v>Joanna</v>
      </c>
      <c r="M266" s="21" t="str">
        <f>VLOOKUP(K266,Prowadzacy!$F$2:$K$109,3,FALSE)</f>
        <v>Karolina</v>
      </c>
      <c r="N266" s="21" t="str">
        <f>VLOOKUP(K266,Prowadzacy!$F$2:$K$109,4,FALSE)</f>
        <v>Budzisz</v>
      </c>
      <c r="O266" s="22" t="str">
        <f>VLOOKUP(K266,Prowadzacy!$F$2:$M$109,8,FALSE)</f>
        <v xml:space="preserve">Joanna | Budzisz | Dr inż. |  ( 05404 ) </v>
      </c>
      <c r="P266" s="22" t="str">
        <f>VLOOKUP(K266,Prowadzacy!$F$2:$K$109,5,FALSE)</f>
        <v>K36W05D02</v>
      </c>
      <c r="Q266" s="22" t="str">
        <f>VLOOKUP(K266,Prowadzacy!$F$2:$K$109,6,FALSE)</f>
        <v>ZUEiEP</v>
      </c>
      <c r="R266" s="36" t="s">
        <v>734</v>
      </c>
      <c r="S266" s="22" t="str">
        <f>VLOOKUP(R266,Prowadzacy!$F$2:$K$109,2,FALSE)</f>
        <v>Janusz</v>
      </c>
      <c r="T266" s="22" t="str">
        <f>VLOOKUP(R266,Prowadzacy!$F$2:$K$109,3,FALSE)</f>
        <v>Stanisław</v>
      </c>
      <c r="U266" s="22" t="str">
        <f>VLOOKUP(R266,Prowadzacy!$F$2:$K$109,4,FALSE)</f>
        <v>Konieczny</v>
      </c>
      <c r="V266" s="22" t="str">
        <f>VLOOKUP(R266,Prowadzacy!$F$2:$M$109,8,FALSE)</f>
        <v xml:space="preserve">Janusz | Konieczny | Dr inż. |  ( 05269 ) </v>
      </c>
      <c r="W266" s="37"/>
      <c r="X266" s="36" t="s">
        <v>222</v>
      </c>
      <c r="Y266" s="37"/>
      <c r="Z266" s="36" t="s">
        <v>222</v>
      </c>
      <c r="AA266" s="12"/>
      <c r="AB266" s="10"/>
      <c r="AC266" s="10"/>
      <c r="AD266" s="10"/>
      <c r="AE266" s="10"/>
      <c r="AF266" s="10"/>
      <c r="AG266" s="10"/>
      <c r="AH266" s="10"/>
      <c r="AI266" s="10"/>
      <c r="AJ266" s="10"/>
      <c r="AK266" s="10"/>
      <c r="AL266" s="10"/>
    </row>
    <row r="267" spans="1:38" ht="66">
      <c r="A267" s="151">
        <v>262</v>
      </c>
      <c r="B267" s="22" t="str">
        <f>VLOOKUP(E267,studia!$F$1:$I$12,2,FALSE)</f>
        <v>Elektrotechnika</v>
      </c>
      <c r="C267" s="22" t="str">
        <f>VLOOKUP(E267,studia!$F$1:$I$12,3,FALSE)</f>
        <v>inż.</v>
      </c>
      <c r="D267" s="22" t="str">
        <f>VLOOKUP(E267,studia!$F$1:$I$12,4,FALSE)</f>
        <v>ETP</v>
      </c>
      <c r="E267" s="36" t="s">
        <v>385</v>
      </c>
      <c r="F267" s="36"/>
      <c r="G267" s="37"/>
      <c r="H267" s="37" t="s">
        <v>565</v>
      </c>
      <c r="I267" s="37" t="s">
        <v>566</v>
      </c>
      <c r="J267" s="37" t="s">
        <v>567</v>
      </c>
      <c r="K267" s="37" t="s">
        <v>562</v>
      </c>
      <c r="L267" s="21" t="str">
        <f>VLOOKUP(K267,Prowadzacy!$F$2:$J$109,2,FALSE)</f>
        <v>Joanna</v>
      </c>
      <c r="M267" s="21" t="str">
        <f>VLOOKUP(K267,Prowadzacy!$F$2:$K$109,3,FALSE)</f>
        <v>Karolina</v>
      </c>
      <c r="N267" s="21" t="str">
        <f>VLOOKUP(K267,Prowadzacy!$F$2:$K$109,4,FALSE)</f>
        <v>Budzisz</v>
      </c>
      <c r="O267" s="22" t="str">
        <f>VLOOKUP(K267,Prowadzacy!$F$2:$M$109,8,FALSE)</f>
        <v xml:space="preserve">Joanna | Budzisz | Dr inż. |  ( 05404 ) </v>
      </c>
      <c r="P267" s="22" t="str">
        <f>VLOOKUP(K267,Prowadzacy!$F$2:$K$109,5,FALSE)</f>
        <v>K36W05D02</v>
      </c>
      <c r="Q267" s="22" t="str">
        <f>VLOOKUP(K267,Prowadzacy!$F$2:$K$109,6,FALSE)</f>
        <v>ZUEiEP</v>
      </c>
      <c r="R267" s="36" t="s">
        <v>734</v>
      </c>
      <c r="S267" s="22" t="str">
        <f>VLOOKUP(R267,Prowadzacy!$F$2:$K$109,2,FALSE)</f>
        <v>Janusz</v>
      </c>
      <c r="T267" s="22" t="str">
        <f>VLOOKUP(R267,Prowadzacy!$F$2:$K$109,3,FALSE)</f>
        <v>Stanisław</v>
      </c>
      <c r="U267" s="22" t="str">
        <f>VLOOKUP(R267,Prowadzacy!$F$2:$K$109,4,FALSE)</f>
        <v>Konieczny</v>
      </c>
      <c r="V267" s="22" t="str">
        <f>VLOOKUP(R267,Prowadzacy!$F$2:$M$109,8,FALSE)</f>
        <v xml:space="preserve">Janusz | Konieczny | Dr inż. |  ( 05269 ) </v>
      </c>
      <c r="W267" s="37" t="s">
        <v>995</v>
      </c>
      <c r="X267" s="36" t="s">
        <v>221</v>
      </c>
      <c r="Y267" s="37" t="s">
        <v>996</v>
      </c>
      <c r="Z267" s="36" t="s">
        <v>221</v>
      </c>
      <c r="AA267" s="12"/>
      <c r="AB267" s="10"/>
      <c r="AC267" s="10"/>
      <c r="AD267" s="10"/>
      <c r="AE267" s="10"/>
      <c r="AF267" s="10"/>
      <c r="AG267" s="10"/>
      <c r="AH267" s="10"/>
      <c r="AI267" s="10"/>
      <c r="AJ267" s="10"/>
      <c r="AK267" s="10"/>
      <c r="AL267" s="10"/>
    </row>
    <row r="268" spans="1:38" ht="53.25">
      <c r="A268" s="146">
        <v>263</v>
      </c>
      <c r="B268" s="22" t="str">
        <f>VLOOKUP(E268,studia!$F$1:$I$12,2,FALSE)</f>
        <v>Elektrotechnika</v>
      </c>
      <c r="C268" s="22" t="str">
        <f>VLOOKUP(E268,studia!$F$1:$I$12,3,FALSE)</f>
        <v>inż.</v>
      </c>
      <c r="D268" s="22" t="str">
        <f>VLOOKUP(E268,studia!$F$1:$I$12,4,FALSE)</f>
        <v>ETP</v>
      </c>
      <c r="E268" s="36" t="s">
        <v>385</v>
      </c>
      <c r="F268" s="36"/>
      <c r="G268" s="37"/>
      <c r="H268" s="37" t="s">
        <v>575</v>
      </c>
      <c r="I268" s="37" t="s">
        <v>576</v>
      </c>
      <c r="J268" s="37" t="s">
        <v>577</v>
      </c>
      <c r="K268" s="37" t="s">
        <v>578</v>
      </c>
      <c r="L268" s="21" t="str">
        <f>VLOOKUP(K268,Prowadzacy!$F$2:$J$109,2,FALSE)</f>
        <v>Grażyna</v>
      </c>
      <c r="M268" s="21" t="str">
        <f>VLOOKUP(K268,Prowadzacy!$F$2:$K$109,3,FALSE)</f>
        <v>Zuzanna</v>
      </c>
      <c r="N268" s="21" t="str">
        <f>VLOOKUP(K268,Prowadzacy!$F$2:$K$109,4,FALSE)</f>
        <v>Dąbrowska-Kauf</v>
      </c>
      <c r="O268" s="22" t="str">
        <f>VLOOKUP(K268,Prowadzacy!$F$2:$M$109,8,FALSE)</f>
        <v xml:space="preserve">Grażyna | Dąbrowska-Kauf | Dr inż. |  ( 05206 ) </v>
      </c>
      <c r="P268" s="22" t="str">
        <f>VLOOKUP(K268,Prowadzacy!$F$2:$K$109,5,FALSE)</f>
        <v>K36W05D02</v>
      </c>
      <c r="Q268" s="22" t="str">
        <f>VLOOKUP(K268,Prowadzacy!$F$2:$K$109,6,FALSE)</f>
        <v>ZUEiEP</v>
      </c>
      <c r="R268" s="36" t="s">
        <v>429</v>
      </c>
      <c r="S268" s="22" t="str">
        <f>VLOOKUP(R268,Prowadzacy!$F$2:$K$109,2,FALSE)</f>
        <v>Marek</v>
      </c>
      <c r="T268" s="22" t="str">
        <f>VLOOKUP(R268,Prowadzacy!$F$2:$K$109,3,FALSE)</f>
        <v>Andrzej</v>
      </c>
      <c r="U268" s="22" t="str">
        <f>VLOOKUP(R268,Prowadzacy!$F$2:$K$109,4,FALSE)</f>
        <v>Jaworski</v>
      </c>
      <c r="V268" s="22" t="str">
        <f>VLOOKUP(R268,Prowadzacy!$F$2:$M$109,8,FALSE)</f>
        <v xml:space="preserve">Marek | Jaworski | Dr inż. |  ( 05237 ) </v>
      </c>
      <c r="W268" s="37"/>
      <c r="X268" s="36" t="s">
        <v>222</v>
      </c>
      <c r="Y268" s="37"/>
      <c r="Z268" s="36"/>
      <c r="AA268" s="12"/>
      <c r="AB268" s="10"/>
      <c r="AC268" s="10"/>
      <c r="AD268" s="10"/>
      <c r="AE268" s="10"/>
      <c r="AF268" s="10"/>
      <c r="AG268" s="10"/>
      <c r="AH268" s="10"/>
      <c r="AI268" s="10"/>
      <c r="AJ268" s="10"/>
      <c r="AK268" s="10"/>
      <c r="AL268" s="10"/>
    </row>
    <row r="269" spans="1:38" ht="78.75">
      <c r="A269" s="151">
        <v>264</v>
      </c>
      <c r="B269" s="22" t="str">
        <f>VLOOKUP(E269,studia!$F$1:$I$12,2,FALSE)</f>
        <v>Elektrotechnika</v>
      </c>
      <c r="C269" s="22" t="str">
        <f>VLOOKUP(E269,studia!$F$1:$I$12,3,FALSE)</f>
        <v>inż.</v>
      </c>
      <c r="D269" s="22" t="str">
        <f>VLOOKUP(E269,studia!$F$1:$I$12,4,FALSE)</f>
        <v>ETP</v>
      </c>
      <c r="E269" s="36" t="s">
        <v>385</v>
      </c>
      <c r="F269" s="36"/>
      <c r="G269" s="37"/>
      <c r="H269" s="37" t="s">
        <v>579</v>
      </c>
      <c r="I269" s="37" t="s">
        <v>580</v>
      </c>
      <c r="J269" s="37" t="s">
        <v>581</v>
      </c>
      <c r="K269" s="37" t="s">
        <v>578</v>
      </c>
      <c r="L269" s="21" t="str">
        <f>VLOOKUP(K269,Prowadzacy!$F$2:$J$109,2,FALSE)</f>
        <v>Grażyna</v>
      </c>
      <c r="M269" s="21" t="str">
        <f>VLOOKUP(K269,Prowadzacy!$F$2:$K$109,3,FALSE)</f>
        <v>Zuzanna</v>
      </c>
      <c r="N269" s="21" t="str">
        <f>VLOOKUP(K269,Prowadzacy!$F$2:$K$109,4,FALSE)</f>
        <v>Dąbrowska-Kauf</v>
      </c>
      <c r="O269" s="22" t="str">
        <f>VLOOKUP(K269,Prowadzacy!$F$2:$M$109,8,FALSE)</f>
        <v xml:space="preserve">Grażyna | Dąbrowska-Kauf | Dr inż. |  ( 05206 ) </v>
      </c>
      <c r="P269" s="22" t="str">
        <f>VLOOKUP(K269,Prowadzacy!$F$2:$K$109,5,FALSE)</f>
        <v>K36W05D02</v>
      </c>
      <c r="Q269" s="22" t="str">
        <f>VLOOKUP(K269,Prowadzacy!$F$2:$K$109,6,FALSE)</f>
        <v>ZUEiEP</v>
      </c>
      <c r="R269" s="36" t="s">
        <v>734</v>
      </c>
      <c r="S269" s="22" t="str">
        <f>VLOOKUP(R269,Prowadzacy!$F$2:$K$109,2,FALSE)</f>
        <v>Janusz</v>
      </c>
      <c r="T269" s="22" t="str">
        <f>VLOOKUP(R269,Prowadzacy!$F$2:$K$109,3,FALSE)</f>
        <v>Stanisław</v>
      </c>
      <c r="U269" s="22" t="str">
        <f>VLOOKUP(R269,Prowadzacy!$F$2:$K$109,4,FALSE)</f>
        <v>Konieczny</v>
      </c>
      <c r="V269" s="22" t="str">
        <f>VLOOKUP(R269,Prowadzacy!$F$2:$M$109,8,FALSE)</f>
        <v xml:space="preserve">Janusz | Konieczny | Dr inż. |  ( 05269 ) </v>
      </c>
      <c r="W269" s="37"/>
      <c r="X269" s="36" t="s">
        <v>222</v>
      </c>
      <c r="Y269" s="37"/>
      <c r="Z269" s="36"/>
      <c r="AA269" s="12"/>
      <c r="AB269" s="10"/>
      <c r="AC269" s="10"/>
      <c r="AD269" s="10"/>
      <c r="AE269" s="10"/>
      <c r="AF269" s="10"/>
      <c r="AG269" s="10"/>
      <c r="AH269" s="10"/>
      <c r="AI269" s="10"/>
      <c r="AJ269" s="10"/>
      <c r="AK269" s="10"/>
      <c r="AL269" s="10"/>
    </row>
    <row r="270" spans="1:38" ht="117">
      <c r="A270" s="146">
        <v>265</v>
      </c>
      <c r="B270" s="22" t="str">
        <f>VLOOKUP(E270,studia!$F$1:$I$12,2,FALSE)</f>
        <v>Elektrotechnika</v>
      </c>
      <c r="C270" s="22" t="str">
        <f>VLOOKUP(E270,studia!$F$1:$I$12,3,FALSE)</f>
        <v>inż.</v>
      </c>
      <c r="D270" s="22" t="str">
        <f>VLOOKUP(E270,studia!$F$1:$I$12,4,FALSE)</f>
        <v>ETP</v>
      </c>
      <c r="E270" s="36" t="s">
        <v>385</v>
      </c>
      <c r="F270" s="36"/>
      <c r="G270" s="37"/>
      <c r="H270" s="37" t="s">
        <v>521</v>
      </c>
      <c r="I270" s="37" t="s">
        <v>522</v>
      </c>
      <c r="J270" s="37" t="s">
        <v>523</v>
      </c>
      <c r="K270" s="37" t="s">
        <v>517</v>
      </c>
      <c r="L270" s="21" t="str">
        <f>VLOOKUP(K270,Prowadzacy!$F$2:$J$109,2,FALSE)</f>
        <v>Wiktoria</v>
      </c>
      <c r="M270" s="21" t="str">
        <f>VLOOKUP(K270,Prowadzacy!$F$2:$K$109,3,FALSE)</f>
        <v>Maria</v>
      </c>
      <c r="N270" s="21" t="str">
        <f>VLOOKUP(K270,Prowadzacy!$F$2:$K$109,4,FALSE)</f>
        <v>Grycan</v>
      </c>
      <c r="O270" s="22" t="str">
        <f>VLOOKUP(K270,Prowadzacy!$F$2:$M$109,8,FALSE)</f>
        <v xml:space="preserve">Wiktoria | Grycan | Dr inż. |  ( 05408 ) </v>
      </c>
      <c r="P270" s="22" t="str">
        <f>VLOOKUP(K270,Prowadzacy!$F$2:$K$109,5,FALSE)</f>
        <v>K36W05D02</v>
      </c>
      <c r="Q270" s="22" t="str">
        <f>VLOOKUP(K270,Prowadzacy!$F$2:$K$109,6,FALSE)</f>
        <v>ZUEiEP</v>
      </c>
      <c r="R270" s="36" t="s">
        <v>562</v>
      </c>
      <c r="S270" s="22" t="str">
        <f>VLOOKUP(R270,Prowadzacy!$F$2:$K$109,2,FALSE)</f>
        <v>Joanna</v>
      </c>
      <c r="T270" s="22" t="str">
        <f>VLOOKUP(R270,Prowadzacy!$F$2:$K$109,3,FALSE)</f>
        <v>Karolina</v>
      </c>
      <c r="U270" s="22" t="str">
        <f>VLOOKUP(R270,Prowadzacy!$F$2:$K$109,4,FALSE)</f>
        <v>Budzisz</v>
      </c>
      <c r="V270" s="22" t="str">
        <f>VLOOKUP(R270,Prowadzacy!$F$2:$M$109,8,FALSE)</f>
        <v xml:space="preserve">Joanna | Budzisz | Dr inż. |  ( 05404 ) </v>
      </c>
      <c r="W270" s="37"/>
      <c r="X270" s="36" t="s">
        <v>222</v>
      </c>
      <c r="Y270" s="37"/>
      <c r="Z270" s="36"/>
      <c r="AA270" s="12"/>
      <c r="AB270" s="10"/>
      <c r="AC270" s="10"/>
      <c r="AD270" s="10"/>
      <c r="AE270" s="10"/>
      <c r="AF270" s="10"/>
      <c r="AG270" s="10"/>
      <c r="AH270" s="10"/>
      <c r="AI270" s="10"/>
      <c r="AJ270" s="10"/>
      <c r="AK270" s="10"/>
      <c r="AL270" s="10"/>
    </row>
    <row r="271" spans="1:38" ht="91.5">
      <c r="A271" s="151">
        <v>266</v>
      </c>
      <c r="B271" s="22" t="str">
        <f>VLOOKUP(E271,studia!$F$1:$I$12,2,FALSE)</f>
        <v>Elektrotechnika</v>
      </c>
      <c r="C271" s="22" t="str">
        <f>VLOOKUP(E271,studia!$F$1:$I$12,3,FALSE)</f>
        <v>inż.</v>
      </c>
      <c r="D271" s="22" t="str">
        <f>VLOOKUP(E271,studia!$F$1:$I$12,4,FALSE)</f>
        <v>ETP</v>
      </c>
      <c r="E271" s="36" t="s">
        <v>385</v>
      </c>
      <c r="F271" s="36"/>
      <c r="G271" s="37"/>
      <c r="H271" s="37" t="s">
        <v>524</v>
      </c>
      <c r="I271" s="37" t="s">
        <v>525</v>
      </c>
      <c r="J271" s="37" t="s">
        <v>526</v>
      </c>
      <c r="K271" s="37" t="s">
        <v>517</v>
      </c>
      <c r="L271" s="21" t="str">
        <f>VLOOKUP(K271,Prowadzacy!$F$2:$J$109,2,FALSE)</f>
        <v>Wiktoria</v>
      </c>
      <c r="M271" s="21" t="str">
        <f>VLOOKUP(K271,Prowadzacy!$F$2:$K$109,3,FALSE)</f>
        <v>Maria</v>
      </c>
      <c r="N271" s="21" t="str">
        <f>VLOOKUP(K271,Prowadzacy!$F$2:$K$109,4,FALSE)</f>
        <v>Grycan</v>
      </c>
      <c r="O271" s="22" t="str">
        <f>VLOOKUP(K271,Prowadzacy!$F$2:$M$109,8,FALSE)</f>
        <v xml:space="preserve">Wiktoria | Grycan | Dr inż. |  ( 05408 ) </v>
      </c>
      <c r="P271" s="22" t="str">
        <f>VLOOKUP(K271,Prowadzacy!$F$2:$K$109,5,FALSE)</f>
        <v>K36W05D02</v>
      </c>
      <c r="Q271" s="22" t="str">
        <f>VLOOKUP(K271,Prowadzacy!$F$2:$K$109,6,FALSE)</f>
        <v>ZUEiEP</v>
      </c>
      <c r="R271" s="36" t="s">
        <v>429</v>
      </c>
      <c r="S271" s="22" t="str">
        <f>VLOOKUP(R271,Prowadzacy!$F$2:$K$109,2,FALSE)</f>
        <v>Marek</v>
      </c>
      <c r="T271" s="22" t="str">
        <f>VLOOKUP(R271,Prowadzacy!$F$2:$K$109,3,FALSE)</f>
        <v>Andrzej</v>
      </c>
      <c r="U271" s="22" t="str">
        <f>VLOOKUP(R271,Prowadzacy!$F$2:$K$109,4,FALSE)</f>
        <v>Jaworski</v>
      </c>
      <c r="V271" s="22" t="str">
        <f>VLOOKUP(R271,Prowadzacy!$F$2:$M$109,8,FALSE)</f>
        <v xml:space="preserve">Marek | Jaworski | Dr inż. |  ( 05237 ) </v>
      </c>
      <c r="W271" s="37"/>
      <c r="X271" s="36" t="s">
        <v>222</v>
      </c>
      <c r="Y271" s="37"/>
      <c r="Z271" s="36"/>
      <c r="AA271" s="12"/>
      <c r="AB271" s="10"/>
      <c r="AC271" s="10"/>
      <c r="AD271" s="10"/>
      <c r="AE271" s="10"/>
      <c r="AF271" s="10"/>
      <c r="AG271" s="10"/>
      <c r="AH271" s="10"/>
      <c r="AI271" s="10"/>
      <c r="AJ271" s="10"/>
      <c r="AK271" s="10"/>
      <c r="AL271" s="10"/>
    </row>
    <row r="272" spans="1:38" ht="117">
      <c r="A272" s="146">
        <v>267</v>
      </c>
      <c r="B272" s="22" t="str">
        <f>VLOOKUP(E272,studia!$F$1:$I$12,2,FALSE)</f>
        <v>Elektrotechnika</v>
      </c>
      <c r="C272" s="22" t="str">
        <f>VLOOKUP(E272,studia!$F$1:$I$12,3,FALSE)</f>
        <v>inż.</v>
      </c>
      <c r="D272" s="22" t="str">
        <f>VLOOKUP(E272,studia!$F$1:$I$12,4,FALSE)</f>
        <v>ETP</v>
      </c>
      <c r="E272" s="36" t="s">
        <v>385</v>
      </c>
      <c r="F272" s="163" t="s">
        <v>2172</v>
      </c>
      <c r="G272" s="37" t="s">
        <v>230</v>
      </c>
      <c r="H272" s="37" t="s">
        <v>533</v>
      </c>
      <c r="I272" s="37" t="s">
        <v>534</v>
      </c>
      <c r="J272" s="37" t="s">
        <v>535</v>
      </c>
      <c r="K272" s="37" t="s">
        <v>517</v>
      </c>
      <c r="L272" s="21" t="str">
        <f>VLOOKUP(K272,Prowadzacy!$F$2:$J$109,2,FALSE)</f>
        <v>Wiktoria</v>
      </c>
      <c r="M272" s="21" t="str">
        <f>VLOOKUP(K272,Prowadzacy!$F$2:$K$109,3,FALSE)</f>
        <v>Maria</v>
      </c>
      <c r="N272" s="21" t="str">
        <f>VLOOKUP(K272,Prowadzacy!$F$2:$K$109,4,FALSE)</f>
        <v>Grycan</v>
      </c>
      <c r="O272" s="22" t="str">
        <f>VLOOKUP(K272,Prowadzacy!$F$2:$M$109,8,FALSE)</f>
        <v xml:space="preserve">Wiktoria | Grycan | Dr inż. |  ( 05408 ) </v>
      </c>
      <c r="P272" s="22" t="str">
        <f>VLOOKUP(K272,Prowadzacy!$F$2:$K$109,5,FALSE)</f>
        <v>K36W05D02</v>
      </c>
      <c r="Q272" s="22" t="str">
        <f>VLOOKUP(K272,Prowadzacy!$F$2:$K$109,6,FALSE)</f>
        <v>ZUEiEP</v>
      </c>
      <c r="R272" s="36" t="s">
        <v>562</v>
      </c>
      <c r="S272" s="22" t="str">
        <f>VLOOKUP(R272,Prowadzacy!$F$2:$K$109,2,FALSE)</f>
        <v>Joanna</v>
      </c>
      <c r="T272" s="22" t="str">
        <f>VLOOKUP(R272,Prowadzacy!$F$2:$K$109,3,FALSE)</f>
        <v>Karolina</v>
      </c>
      <c r="U272" s="22" t="str">
        <f>VLOOKUP(R272,Prowadzacy!$F$2:$K$109,4,FALSE)</f>
        <v>Budzisz</v>
      </c>
      <c r="V272" s="22" t="str">
        <f>VLOOKUP(R272,Prowadzacy!$F$2:$M$109,8,FALSE)</f>
        <v xml:space="preserve">Joanna | Budzisz | Dr inż. |  ( 05404 ) </v>
      </c>
      <c r="W272" s="37"/>
      <c r="X272" s="36" t="s">
        <v>222</v>
      </c>
      <c r="Y272" s="37"/>
      <c r="Z272" s="36"/>
      <c r="AA272" s="12"/>
      <c r="AB272" s="10"/>
      <c r="AC272" s="10"/>
      <c r="AD272" s="10"/>
      <c r="AE272" s="10"/>
      <c r="AF272" s="10"/>
      <c r="AG272" s="10"/>
      <c r="AH272" s="10"/>
      <c r="AI272" s="10"/>
      <c r="AJ272" s="10"/>
      <c r="AK272" s="10"/>
      <c r="AL272" s="10"/>
    </row>
    <row r="273" spans="1:38" ht="78.75">
      <c r="A273" s="151">
        <v>268</v>
      </c>
      <c r="B273" s="22" t="str">
        <f>VLOOKUP(E273,studia!$F$1:$I$12,2,FALSE)</f>
        <v>Elektrotechnika</v>
      </c>
      <c r="C273" s="22" t="str">
        <f>VLOOKUP(E273,studia!$F$1:$I$12,3,FALSE)</f>
        <v>inż.</v>
      </c>
      <c r="D273" s="22" t="str">
        <f>VLOOKUP(E273,studia!$F$1:$I$12,4,FALSE)</f>
        <v>ETP</v>
      </c>
      <c r="E273" s="36" t="s">
        <v>385</v>
      </c>
      <c r="F273" s="163" t="s">
        <v>2172</v>
      </c>
      <c r="G273" s="37" t="s">
        <v>230</v>
      </c>
      <c r="H273" s="37" t="s">
        <v>544</v>
      </c>
      <c r="I273" s="37" t="s">
        <v>545</v>
      </c>
      <c r="J273" s="37" t="s">
        <v>546</v>
      </c>
      <c r="K273" s="37" t="s">
        <v>429</v>
      </c>
      <c r="L273" s="21" t="str">
        <f>VLOOKUP(K273,Prowadzacy!$F$2:$J$109,2,FALSE)</f>
        <v>Marek</v>
      </c>
      <c r="M273" s="21" t="str">
        <f>VLOOKUP(K273,Prowadzacy!$F$2:$K$109,3,FALSE)</f>
        <v>Andrzej</v>
      </c>
      <c r="N273" s="21" t="str">
        <f>VLOOKUP(K273,Prowadzacy!$F$2:$K$109,4,FALSE)</f>
        <v>Jaworski</v>
      </c>
      <c r="O273" s="22" t="str">
        <f>VLOOKUP(K273,Prowadzacy!$F$2:$M$109,8,FALSE)</f>
        <v xml:space="preserve">Marek | Jaworski | Dr inż. |  ( 05237 ) </v>
      </c>
      <c r="P273" s="22" t="str">
        <f>VLOOKUP(K273,Prowadzacy!$F$2:$K$109,5,FALSE)</f>
        <v>K36W05D02</v>
      </c>
      <c r="Q273" s="22" t="str">
        <f>VLOOKUP(K273,Prowadzacy!$F$2:$K$109,6,FALSE)</f>
        <v>ZUEiEP</v>
      </c>
      <c r="R273" s="36" t="s">
        <v>734</v>
      </c>
      <c r="S273" s="22" t="str">
        <f>VLOOKUP(R273,Prowadzacy!$F$2:$K$109,2,FALSE)</f>
        <v>Janusz</v>
      </c>
      <c r="T273" s="22" t="str">
        <f>VLOOKUP(R273,Prowadzacy!$F$2:$K$109,3,FALSE)</f>
        <v>Stanisław</v>
      </c>
      <c r="U273" s="22" t="str">
        <f>VLOOKUP(R273,Prowadzacy!$F$2:$K$109,4,FALSE)</f>
        <v>Konieczny</v>
      </c>
      <c r="V273" s="22" t="str">
        <f>VLOOKUP(R273,Prowadzacy!$F$2:$M$109,8,FALSE)</f>
        <v xml:space="preserve">Janusz | Konieczny | Dr inż. |  ( 05269 ) </v>
      </c>
      <c r="W273" s="37"/>
      <c r="X273" s="36" t="s">
        <v>222</v>
      </c>
      <c r="Y273" s="37"/>
      <c r="Z273" s="36"/>
      <c r="AA273" s="12"/>
      <c r="AB273" s="10"/>
      <c r="AC273" s="10"/>
      <c r="AD273" s="10"/>
      <c r="AE273" s="10"/>
      <c r="AF273" s="10"/>
      <c r="AG273" s="10"/>
      <c r="AH273" s="10"/>
      <c r="AI273" s="10"/>
      <c r="AJ273" s="10"/>
      <c r="AK273" s="10"/>
      <c r="AL273" s="10"/>
    </row>
    <row r="274" spans="1:38" ht="66">
      <c r="A274" s="146">
        <v>269</v>
      </c>
      <c r="B274" s="22" t="str">
        <f>VLOOKUP(E274,studia!$F$1:$I$12,2,FALSE)</f>
        <v>Elektrotechnika</v>
      </c>
      <c r="C274" s="22" t="str">
        <f>VLOOKUP(E274,studia!$F$1:$I$12,3,FALSE)</f>
        <v>inż.</v>
      </c>
      <c r="D274" s="22" t="str">
        <f>VLOOKUP(E274,studia!$F$1:$I$12,4,FALSE)</f>
        <v>ETP</v>
      </c>
      <c r="E274" s="36" t="s">
        <v>385</v>
      </c>
      <c r="F274" s="163" t="s">
        <v>2172</v>
      </c>
      <c r="G274" s="37" t="s">
        <v>230</v>
      </c>
      <c r="H274" s="37" t="s">
        <v>547</v>
      </c>
      <c r="I274" s="37" t="s">
        <v>548</v>
      </c>
      <c r="J274" s="37" t="s">
        <v>549</v>
      </c>
      <c r="K274" s="37" t="s">
        <v>429</v>
      </c>
      <c r="L274" s="21" t="str">
        <f>VLOOKUP(K274,Prowadzacy!$F$2:$J$109,2,FALSE)</f>
        <v>Marek</v>
      </c>
      <c r="M274" s="21" t="str">
        <f>VLOOKUP(K274,Prowadzacy!$F$2:$K$109,3,FALSE)</f>
        <v>Andrzej</v>
      </c>
      <c r="N274" s="21" t="str">
        <f>VLOOKUP(K274,Prowadzacy!$F$2:$K$109,4,FALSE)</f>
        <v>Jaworski</v>
      </c>
      <c r="O274" s="22" t="str">
        <f>VLOOKUP(K274,Prowadzacy!$F$2:$M$109,8,FALSE)</f>
        <v xml:space="preserve">Marek | Jaworski | Dr inż. |  ( 05237 ) </v>
      </c>
      <c r="P274" s="22" t="str">
        <f>VLOOKUP(K274,Prowadzacy!$F$2:$K$109,5,FALSE)</f>
        <v>K36W05D02</v>
      </c>
      <c r="Q274" s="22" t="str">
        <f>VLOOKUP(K274,Prowadzacy!$F$2:$K$109,6,FALSE)</f>
        <v>ZUEiEP</v>
      </c>
      <c r="R274" s="36" t="s">
        <v>734</v>
      </c>
      <c r="S274" s="22" t="str">
        <f>VLOOKUP(R274,Prowadzacy!$F$2:$K$109,2,FALSE)</f>
        <v>Janusz</v>
      </c>
      <c r="T274" s="22" t="str">
        <f>VLOOKUP(R274,Prowadzacy!$F$2:$K$109,3,FALSE)</f>
        <v>Stanisław</v>
      </c>
      <c r="U274" s="22" t="str">
        <f>VLOOKUP(R274,Prowadzacy!$F$2:$K$109,4,FALSE)</f>
        <v>Konieczny</v>
      </c>
      <c r="V274" s="22" t="str">
        <f>VLOOKUP(R274,Prowadzacy!$F$2:$M$109,8,FALSE)</f>
        <v xml:space="preserve">Janusz | Konieczny | Dr inż. |  ( 05269 ) </v>
      </c>
      <c r="W274" s="37"/>
      <c r="X274" s="36" t="s">
        <v>222</v>
      </c>
      <c r="Y274" s="37"/>
      <c r="Z274" s="36"/>
      <c r="AA274" s="12"/>
      <c r="AB274" s="10"/>
      <c r="AC274" s="10"/>
      <c r="AD274" s="10"/>
      <c r="AE274" s="10"/>
      <c r="AF274" s="10"/>
      <c r="AG274" s="10"/>
      <c r="AH274" s="10"/>
      <c r="AI274" s="10"/>
      <c r="AJ274" s="10"/>
      <c r="AK274" s="10"/>
      <c r="AL274" s="10"/>
    </row>
    <row r="275" spans="1:38" ht="180.75">
      <c r="A275" s="151">
        <v>270</v>
      </c>
      <c r="B275" s="22" t="str">
        <f>VLOOKUP(E275,studia!$F$1:$I$12,2,FALSE)</f>
        <v>Elektrotechnika</v>
      </c>
      <c r="C275" s="22" t="str">
        <f>VLOOKUP(E275,studia!$F$1:$I$12,3,FALSE)</f>
        <v>inż.</v>
      </c>
      <c r="D275" s="22" t="str">
        <f>VLOOKUP(E275,studia!$F$1:$I$12,4,FALSE)</f>
        <v>ETP</v>
      </c>
      <c r="E275" s="36" t="s">
        <v>385</v>
      </c>
      <c r="F275" s="163" t="s">
        <v>2172</v>
      </c>
      <c r="G275" s="37" t="s">
        <v>230</v>
      </c>
      <c r="H275" s="37" t="s">
        <v>386</v>
      </c>
      <c r="I275" s="37" t="s">
        <v>387</v>
      </c>
      <c r="J275" s="37" t="s">
        <v>388</v>
      </c>
      <c r="K275" s="37" t="s">
        <v>384</v>
      </c>
      <c r="L275" s="21" t="str">
        <f>VLOOKUP(K275,Prowadzacy!$F$2:$J$109,2,FALSE)</f>
        <v>Mirosław</v>
      </c>
      <c r="M275" s="21" t="str">
        <f>VLOOKUP(K275,Prowadzacy!$F$2:$K$109,3,FALSE)</f>
        <v>Marian</v>
      </c>
      <c r="N275" s="21" t="str">
        <f>VLOOKUP(K275,Prowadzacy!$F$2:$K$109,4,FALSE)</f>
        <v>Kobusiński</v>
      </c>
      <c r="O275" s="22" t="str">
        <f>VLOOKUP(K275,Prowadzacy!$F$2:$M$109,8,FALSE)</f>
        <v xml:space="preserve">Mirosław | Kobusiński | Mgr inż. |  ( 05218 ) </v>
      </c>
      <c r="P275" s="22" t="str">
        <f>VLOOKUP(K275,Prowadzacy!$F$2:$K$109,5,FALSE)</f>
        <v>K36W05D02</v>
      </c>
      <c r="Q275" s="22" t="str">
        <f>VLOOKUP(K275,Prowadzacy!$F$2:$K$109,6,FALSE)</f>
        <v>ZUEiEP</v>
      </c>
      <c r="R275" s="36" t="s">
        <v>977</v>
      </c>
      <c r="S275" s="22" t="str">
        <f>VLOOKUP(R275,Prowadzacy!$F$2:$K$109,2,FALSE)</f>
        <v>Kazimierz</v>
      </c>
      <c r="T275" s="22">
        <f>VLOOKUP(R275,Prowadzacy!$F$2:$K$109,3,FALSE)</f>
        <v>0</v>
      </c>
      <c r="U275" s="22" t="str">
        <f>VLOOKUP(R275,Prowadzacy!$F$2:$K$109,4,FALSE)</f>
        <v>Herlender</v>
      </c>
      <c r="V275" s="22" t="str">
        <f>VLOOKUP(R275,Prowadzacy!$F$2:$M$109,8,FALSE)</f>
        <v xml:space="preserve">Kazimierz | Herlender | Dr inż. |  ( 05211 ) </v>
      </c>
      <c r="W275" s="37"/>
      <c r="X275" s="36" t="s">
        <v>222</v>
      </c>
      <c r="Y275" s="37"/>
      <c r="Z275" s="36"/>
      <c r="AA275" s="12"/>
      <c r="AB275" s="10"/>
      <c r="AC275" s="10"/>
      <c r="AD275" s="10"/>
      <c r="AE275" s="10"/>
      <c r="AF275" s="10"/>
      <c r="AG275" s="10"/>
      <c r="AH275" s="10"/>
      <c r="AI275" s="10"/>
      <c r="AJ275" s="10"/>
      <c r="AK275" s="10"/>
      <c r="AL275" s="10"/>
    </row>
    <row r="276" spans="1:38" ht="180.75">
      <c r="A276" s="146">
        <v>271</v>
      </c>
      <c r="B276" s="22" t="str">
        <f>VLOOKUP(E276,studia!$F$1:$I$12,2,FALSE)</f>
        <v>Elektrotechnika</v>
      </c>
      <c r="C276" s="22" t="str">
        <f>VLOOKUP(E276,studia!$F$1:$I$12,3,FALSE)</f>
        <v>inż.</v>
      </c>
      <c r="D276" s="22" t="str">
        <f>VLOOKUP(E276,studia!$F$1:$I$12,4,FALSE)</f>
        <v>ETP</v>
      </c>
      <c r="E276" s="36" t="s">
        <v>385</v>
      </c>
      <c r="F276" s="163" t="s">
        <v>2172</v>
      </c>
      <c r="G276" s="37" t="s">
        <v>230</v>
      </c>
      <c r="H276" s="37" t="s">
        <v>389</v>
      </c>
      <c r="I276" s="37" t="s">
        <v>390</v>
      </c>
      <c r="J276" s="37" t="s">
        <v>391</v>
      </c>
      <c r="K276" s="37" t="s">
        <v>384</v>
      </c>
      <c r="L276" s="21" t="str">
        <f>VLOOKUP(K276,Prowadzacy!$F$2:$J$109,2,FALSE)</f>
        <v>Mirosław</v>
      </c>
      <c r="M276" s="21" t="str">
        <f>VLOOKUP(K276,Prowadzacy!$F$2:$K$109,3,FALSE)</f>
        <v>Marian</v>
      </c>
      <c r="N276" s="21" t="str">
        <f>VLOOKUP(K276,Prowadzacy!$F$2:$K$109,4,FALSE)</f>
        <v>Kobusiński</v>
      </c>
      <c r="O276" s="22" t="str">
        <f>VLOOKUP(K276,Prowadzacy!$F$2:$M$109,8,FALSE)</f>
        <v xml:space="preserve">Mirosław | Kobusiński | Mgr inż. |  ( 05218 ) </v>
      </c>
      <c r="P276" s="22" t="str">
        <f>VLOOKUP(K276,Prowadzacy!$F$2:$K$109,5,FALSE)</f>
        <v>K36W05D02</v>
      </c>
      <c r="Q276" s="22" t="str">
        <f>VLOOKUP(K276,Prowadzacy!$F$2:$K$109,6,FALSE)</f>
        <v>ZUEiEP</v>
      </c>
      <c r="R276" s="36" t="s">
        <v>971</v>
      </c>
      <c r="S276" s="22" t="str">
        <f>VLOOKUP(R276,Prowadzacy!$F$2:$K$109,2,FALSE)</f>
        <v>Marta</v>
      </c>
      <c r="T276" s="22" t="str">
        <f>VLOOKUP(R276,Prowadzacy!$F$2:$K$109,3,FALSE)</f>
        <v>Monika</v>
      </c>
      <c r="U276" s="22" t="str">
        <f>VLOOKUP(R276,Prowadzacy!$F$2:$K$109,4,FALSE)</f>
        <v>Bątkiewicz-Pantuła</v>
      </c>
      <c r="V276" s="22" t="str">
        <f>VLOOKUP(R276,Prowadzacy!$F$2:$M$109,8,FALSE)</f>
        <v xml:space="preserve">Marta | Bątkiewicz-Pantuła | Dr inż. |  ( 05298 ) </v>
      </c>
      <c r="W276" s="37"/>
      <c r="X276" s="36" t="s">
        <v>222</v>
      </c>
      <c r="Y276" s="37"/>
      <c r="Z276" s="36"/>
      <c r="AA276" s="12"/>
      <c r="AB276" s="10"/>
      <c r="AC276" s="10"/>
      <c r="AD276" s="10"/>
      <c r="AE276" s="10"/>
      <c r="AF276" s="10"/>
      <c r="AG276" s="10"/>
      <c r="AH276" s="10"/>
      <c r="AI276" s="10"/>
      <c r="AJ276" s="10"/>
      <c r="AK276" s="10"/>
      <c r="AL276" s="10"/>
    </row>
    <row r="277" spans="1:38" ht="206.25">
      <c r="A277" s="151">
        <v>272</v>
      </c>
      <c r="B277" s="22" t="str">
        <f>VLOOKUP(E277,studia!$F$1:$I$12,2,FALSE)</f>
        <v>Elektrotechnika</v>
      </c>
      <c r="C277" s="22" t="str">
        <f>VLOOKUP(E277,studia!$F$1:$I$12,3,FALSE)</f>
        <v>inż.</v>
      </c>
      <c r="D277" s="22" t="str">
        <f>VLOOKUP(E277,studia!$F$1:$I$12,4,FALSE)</f>
        <v>ETP</v>
      </c>
      <c r="E277" s="36" t="s">
        <v>385</v>
      </c>
      <c r="F277" s="163" t="s">
        <v>2172</v>
      </c>
      <c r="G277" s="37" t="s">
        <v>230</v>
      </c>
      <c r="H277" s="37" t="s">
        <v>392</v>
      </c>
      <c r="I277" s="37" t="s">
        <v>393</v>
      </c>
      <c r="J277" s="37" t="s">
        <v>394</v>
      </c>
      <c r="K277" s="37" t="s">
        <v>384</v>
      </c>
      <c r="L277" s="21" t="str">
        <f>VLOOKUP(K277,Prowadzacy!$F$2:$J$109,2,FALSE)</f>
        <v>Mirosław</v>
      </c>
      <c r="M277" s="21" t="str">
        <f>VLOOKUP(K277,Prowadzacy!$F$2:$K$109,3,FALSE)</f>
        <v>Marian</v>
      </c>
      <c r="N277" s="21" t="str">
        <f>VLOOKUP(K277,Prowadzacy!$F$2:$K$109,4,FALSE)</f>
        <v>Kobusiński</v>
      </c>
      <c r="O277" s="22" t="str">
        <f>VLOOKUP(K277,Prowadzacy!$F$2:$M$109,8,FALSE)</f>
        <v xml:space="preserve">Mirosław | Kobusiński | Mgr inż. |  ( 05218 ) </v>
      </c>
      <c r="P277" s="22" t="str">
        <f>VLOOKUP(K277,Prowadzacy!$F$2:$K$109,5,FALSE)</f>
        <v>K36W05D02</v>
      </c>
      <c r="Q277" s="22" t="str">
        <f>VLOOKUP(K277,Prowadzacy!$F$2:$K$109,6,FALSE)</f>
        <v>ZUEiEP</v>
      </c>
      <c r="R277" s="36" t="s">
        <v>760</v>
      </c>
      <c r="S277" s="22" t="str">
        <f>VLOOKUP(R277,Prowadzacy!$F$2:$K$109,2,FALSE)</f>
        <v>Małgorzata</v>
      </c>
      <c r="T277" s="22" t="str">
        <f>VLOOKUP(R277,Prowadzacy!$F$2:$K$109,3,FALSE)</f>
        <v>Anna</v>
      </c>
      <c r="U277" s="22" t="str">
        <f>VLOOKUP(R277,Prowadzacy!$F$2:$K$109,4,FALSE)</f>
        <v>Bielówka</v>
      </c>
      <c r="V277" s="22" t="str">
        <f>VLOOKUP(R277,Prowadzacy!$F$2:$M$109,8,FALSE)</f>
        <v xml:space="preserve">Małgorzata | Bielówka | Dr inż. |  ( 05286 ) </v>
      </c>
      <c r="W277" s="37"/>
      <c r="X277" s="36" t="s">
        <v>222</v>
      </c>
      <c r="Y277" s="37"/>
      <c r="Z277" s="36"/>
      <c r="AA277" s="12"/>
      <c r="AB277" s="10"/>
      <c r="AC277" s="10"/>
      <c r="AD277" s="10"/>
      <c r="AE277" s="10"/>
      <c r="AF277" s="10"/>
      <c r="AG277" s="10"/>
      <c r="AH277" s="10"/>
      <c r="AI277" s="10"/>
      <c r="AJ277" s="10"/>
      <c r="AK277" s="10"/>
      <c r="AL277" s="10"/>
    </row>
    <row r="278" spans="1:38" ht="142.5">
      <c r="A278" s="146">
        <v>273</v>
      </c>
      <c r="B278" s="22" t="str">
        <f>VLOOKUP(E278,studia!$F$1:$I$12,2,FALSE)</f>
        <v>Elektrotechnika</v>
      </c>
      <c r="C278" s="22" t="str">
        <f>VLOOKUP(E278,studia!$F$1:$I$12,3,FALSE)</f>
        <v>inż.</v>
      </c>
      <c r="D278" s="22" t="str">
        <f>VLOOKUP(E278,studia!$F$1:$I$12,4,FALSE)</f>
        <v>ETP</v>
      </c>
      <c r="E278" s="36" t="s">
        <v>385</v>
      </c>
      <c r="F278" s="163" t="s">
        <v>2172</v>
      </c>
      <c r="G278" s="37" t="s">
        <v>230</v>
      </c>
      <c r="H278" s="37" t="s">
        <v>1999</v>
      </c>
      <c r="I278" s="37" t="s">
        <v>2000</v>
      </c>
      <c r="J278" s="37" t="s">
        <v>409</v>
      </c>
      <c r="K278" s="37" t="s">
        <v>384</v>
      </c>
      <c r="L278" s="21" t="str">
        <f>VLOOKUP(K278,Prowadzacy!$F$2:$J$109,2,FALSE)</f>
        <v>Mirosław</v>
      </c>
      <c r="M278" s="21" t="str">
        <f>VLOOKUP(K278,Prowadzacy!$F$2:$K$109,3,FALSE)</f>
        <v>Marian</v>
      </c>
      <c r="N278" s="21" t="str">
        <f>VLOOKUP(K278,Prowadzacy!$F$2:$K$109,4,FALSE)</f>
        <v>Kobusiński</v>
      </c>
      <c r="O278" s="22" t="str">
        <f>VLOOKUP(K278,Prowadzacy!$F$2:$M$109,8,FALSE)</f>
        <v xml:space="preserve">Mirosław | Kobusiński | Mgr inż. |  ( 05218 ) </v>
      </c>
      <c r="P278" s="22" t="str">
        <f>VLOOKUP(K278,Prowadzacy!$F$2:$K$109,5,FALSE)</f>
        <v>K36W05D02</v>
      </c>
      <c r="Q278" s="22" t="str">
        <f>VLOOKUP(K278,Prowadzacy!$F$2:$K$109,6,FALSE)</f>
        <v>ZUEiEP</v>
      </c>
      <c r="R278" s="36" t="s">
        <v>971</v>
      </c>
      <c r="S278" s="22" t="str">
        <f>VLOOKUP(R278,Prowadzacy!$F$2:$K$109,2,FALSE)</f>
        <v>Marta</v>
      </c>
      <c r="T278" s="22" t="str">
        <f>VLOOKUP(R278,Prowadzacy!$F$2:$K$109,3,FALSE)</f>
        <v>Monika</v>
      </c>
      <c r="U278" s="22" t="str">
        <f>VLOOKUP(R278,Prowadzacy!$F$2:$K$109,4,FALSE)</f>
        <v>Bątkiewicz-Pantuła</v>
      </c>
      <c r="V278" s="22" t="str">
        <f>VLOOKUP(R278,Prowadzacy!$F$2:$M$109,8,FALSE)</f>
        <v xml:space="preserve">Marta | Bątkiewicz-Pantuła | Dr inż. |  ( 05298 ) </v>
      </c>
      <c r="W278" s="37"/>
      <c r="X278" s="36" t="s">
        <v>222</v>
      </c>
      <c r="Y278" s="37"/>
      <c r="Z278" s="36"/>
      <c r="AA278" s="12"/>
      <c r="AB278" s="10"/>
      <c r="AC278" s="10"/>
      <c r="AD278" s="10"/>
      <c r="AE278" s="10"/>
      <c r="AF278" s="10"/>
      <c r="AG278" s="10"/>
      <c r="AH278" s="10"/>
      <c r="AI278" s="10"/>
      <c r="AJ278" s="10"/>
      <c r="AK278" s="10"/>
      <c r="AL278" s="10"/>
    </row>
    <row r="279" spans="1:38" ht="231.75">
      <c r="A279" s="151">
        <v>274</v>
      </c>
      <c r="B279" s="22" t="str">
        <f>VLOOKUP(E279,studia!$F$1:$I$12,2,FALSE)</f>
        <v>Elektrotechnika</v>
      </c>
      <c r="C279" s="22" t="str">
        <f>VLOOKUP(E279,studia!$F$1:$I$12,3,FALSE)</f>
        <v>inż.</v>
      </c>
      <c r="D279" s="22" t="str">
        <f>VLOOKUP(E279,studia!$F$1:$I$12,4,FALSE)</f>
        <v>ETP</v>
      </c>
      <c r="E279" s="36" t="s">
        <v>385</v>
      </c>
      <c r="F279" s="163" t="s">
        <v>2172</v>
      </c>
      <c r="G279" s="37" t="s">
        <v>230</v>
      </c>
      <c r="H279" s="37" t="s">
        <v>399</v>
      </c>
      <c r="I279" s="37" t="s">
        <v>400</v>
      </c>
      <c r="J279" s="37" t="s">
        <v>401</v>
      </c>
      <c r="K279" s="37" t="s">
        <v>384</v>
      </c>
      <c r="L279" s="21" t="str">
        <f>VLOOKUP(K279,Prowadzacy!$F$2:$J$109,2,FALSE)</f>
        <v>Mirosław</v>
      </c>
      <c r="M279" s="21" t="str">
        <f>VLOOKUP(K279,Prowadzacy!$F$2:$K$109,3,FALSE)</f>
        <v>Marian</v>
      </c>
      <c r="N279" s="21" t="str">
        <f>VLOOKUP(K279,Prowadzacy!$F$2:$K$109,4,FALSE)</f>
        <v>Kobusiński</v>
      </c>
      <c r="O279" s="22" t="str">
        <f>VLOOKUP(K279,Prowadzacy!$F$2:$M$109,8,FALSE)</f>
        <v xml:space="preserve">Mirosław | Kobusiński | Mgr inż. |  ( 05218 ) </v>
      </c>
      <c r="P279" s="22" t="str">
        <f>VLOOKUP(K279,Prowadzacy!$F$2:$K$109,5,FALSE)</f>
        <v>K36W05D02</v>
      </c>
      <c r="Q279" s="22" t="str">
        <f>VLOOKUP(K279,Prowadzacy!$F$2:$K$109,6,FALSE)</f>
        <v>ZUEiEP</v>
      </c>
      <c r="R279" s="36" t="s">
        <v>760</v>
      </c>
      <c r="S279" s="22" t="str">
        <f>VLOOKUP(R279,Prowadzacy!$F$2:$K$109,2,FALSE)</f>
        <v>Małgorzata</v>
      </c>
      <c r="T279" s="22" t="str">
        <f>VLOOKUP(R279,Prowadzacy!$F$2:$K$109,3,FALSE)</f>
        <v>Anna</v>
      </c>
      <c r="U279" s="22" t="str">
        <f>VLOOKUP(R279,Prowadzacy!$F$2:$K$109,4,FALSE)</f>
        <v>Bielówka</v>
      </c>
      <c r="V279" s="22" t="str">
        <f>VLOOKUP(R279,Prowadzacy!$F$2:$M$109,8,FALSE)</f>
        <v xml:space="preserve">Małgorzata | Bielówka | Dr inż. |  ( 05286 ) </v>
      </c>
      <c r="W279" s="37"/>
      <c r="X279" s="36" t="s">
        <v>222</v>
      </c>
      <c r="Y279" s="37"/>
      <c r="Z279" s="36"/>
      <c r="AA279" s="12"/>
      <c r="AB279" s="10"/>
      <c r="AC279" s="10"/>
      <c r="AD279" s="10"/>
      <c r="AE279" s="10"/>
      <c r="AF279" s="10"/>
      <c r="AG279" s="10"/>
      <c r="AH279" s="10"/>
      <c r="AI279" s="10"/>
      <c r="AJ279" s="10"/>
      <c r="AK279" s="10"/>
      <c r="AL279" s="10"/>
    </row>
    <row r="280" spans="1:38" ht="91.5">
      <c r="A280" s="146">
        <v>275</v>
      </c>
      <c r="B280" s="22" t="str">
        <f>VLOOKUP(E280,studia!$F$1:$I$12,2,FALSE)</f>
        <v>Elektrotechnika</v>
      </c>
      <c r="C280" s="22" t="str">
        <f>VLOOKUP(E280,studia!$F$1:$I$12,3,FALSE)</f>
        <v>inż.</v>
      </c>
      <c r="D280" s="22" t="str">
        <f>VLOOKUP(E280,studia!$F$1:$I$12,4,FALSE)</f>
        <v>ETP</v>
      </c>
      <c r="E280" s="36" t="s">
        <v>385</v>
      </c>
      <c r="F280" s="163" t="s">
        <v>2172</v>
      </c>
      <c r="G280" s="37" t="s">
        <v>230</v>
      </c>
      <c r="H280" s="37" t="s">
        <v>2065</v>
      </c>
      <c r="I280" s="37" t="s">
        <v>2001</v>
      </c>
      <c r="J280" s="37" t="s">
        <v>742</v>
      </c>
      <c r="K280" s="37" t="s">
        <v>734</v>
      </c>
      <c r="L280" s="21" t="str">
        <f>VLOOKUP(K280,Prowadzacy!$F$2:$J$109,2,FALSE)</f>
        <v>Janusz</v>
      </c>
      <c r="M280" s="21" t="str">
        <f>VLOOKUP(K280,Prowadzacy!$F$2:$K$109,3,FALSE)</f>
        <v>Stanisław</v>
      </c>
      <c r="N280" s="21" t="str">
        <f>VLOOKUP(K280,Prowadzacy!$F$2:$K$109,4,FALSE)</f>
        <v>Konieczny</v>
      </c>
      <c r="O280" s="22" t="str">
        <f>VLOOKUP(K280,Prowadzacy!$F$2:$M$109,8,FALSE)</f>
        <v xml:space="preserve">Janusz | Konieczny | Dr inż. |  ( 05269 ) </v>
      </c>
      <c r="P280" s="22" t="str">
        <f>VLOOKUP(K280,Prowadzacy!$F$2:$K$109,5,FALSE)</f>
        <v>K36W05D02</v>
      </c>
      <c r="Q280" s="22" t="str">
        <f>VLOOKUP(K280,Prowadzacy!$F$2:$K$109,6,FALSE)</f>
        <v>ZUEiEP</v>
      </c>
      <c r="R280" s="36" t="s">
        <v>517</v>
      </c>
      <c r="S280" s="22" t="str">
        <f>VLOOKUP(R280,Prowadzacy!$F$2:$K$109,2,FALSE)</f>
        <v>Wiktoria</v>
      </c>
      <c r="T280" s="22" t="str">
        <f>VLOOKUP(R280,Prowadzacy!$F$2:$K$109,3,FALSE)</f>
        <v>Maria</v>
      </c>
      <c r="U280" s="22" t="str">
        <f>VLOOKUP(R280,Prowadzacy!$F$2:$K$109,4,FALSE)</f>
        <v>Grycan</v>
      </c>
      <c r="V280" s="22" t="str">
        <f>VLOOKUP(R280,Prowadzacy!$F$2:$M$109,8,FALSE)</f>
        <v xml:space="preserve">Wiktoria | Grycan | Dr inż. |  ( 05408 ) </v>
      </c>
      <c r="W280" s="37"/>
      <c r="X280" s="36" t="s">
        <v>222</v>
      </c>
      <c r="Y280" s="37"/>
      <c r="Z280" s="36"/>
      <c r="AA280" s="12"/>
      <c r="AB280" s="10"/>
      <c r="AC280" s="10"/>
      <c r="AD280" s="10"/>
      <c r="AE280" s="10"/>
      <c r="AF280" s="10"/>
      <c r="AG280" s="10"/>
      <c r="AH280" s="10"/>
      <c r="AI280" s="10"/>
      <c r="AJ280" s="10"/>
      <c r="AK280" s="10"/>
      <c r="AL280" s="10"/>
    </row>
    <row r="281" spans="1:38" ht="78.75">
      <c r="A281" s="151">
        <v>276</v>
      </c>
      <c r="B281" s="22" t="str">
        <f>VLOOKUP(E281,studia!$F$1:$I$12,2,FALSE)</f>
        <v>Elektrotechnika</v>
      </c>
      <c r="C281" s="22" t="str">
        <f>VLOOKUP(E281,studia!$F$1:$I$12,3,FALSE)</f>
        <v>inż.</v>
      </c>
      <c r="D281" s="22" t="str">
        <f>VLOOKUP(E281,studia!$F$1:$I$12,4,FALSE)</f>
        <v>ETP</v>
      </c>
      <c r="E281" s="36" t="s">
        <v>385</v>
      </c>
      <c r="F281" s="36"/>
      <c r="G281" s="37"/>
      <c r="H281" s="37" t="s">
        <v>743</v>
      </c>
      <c r="I281" s="37" t="s">
        <v>744</v>
      </c>
      <c r="J281" s="37" t="s">
        <v>745</v>
      </c>
      <c r="K281" s="37" t="s">
        <v>734</v>
      </c>
      <c r="L281" s="21" t="str">
        <f>VLOOKUP(K281,Prowadzacy!$F$2:$J$109,2,FALSE)</f>
        <v>Janusz</v>
      </c>
      <c r="M281" s="21" t="str">
        <f>VLOOKUP(K281,Prowadzacy!$F$2:$K$109,3,FALSE)</f>
        <v>Stanisław</v>
      </c>
      <c r="N281" s="21" t="str">
        <f>VLOOKUP(K281,Prowadzacy!$F$2:$K$109,4,FALSE)</f>
        <v>Konieczny</v>
      </c>
      <c r="O281" s="22" t="str">
        <f>VLOOKUP(K281,Prowadzacy!$F$2:$M$109,8,FALSE)</f>
        <v xml:space="preserve">Janusz | Konieczny | Dr inż. |  ( 05269 ) </v>
      </c>
      <c r="P281" s="22" t="str">
        <f>VLOOKUP(K281,Prowadzacy!$F$2:$K$109,5,FALSE)</f>
        <v>K36W05D02</v>
      </c>
      <c r="Q281" s="22" t="str">
        <f>VLOOKUP(K281,Prowadzacy!$F$2:$K$109,6,FALSE)</f>
        <v>ZUEiEP</v>
      </c>
      <c r="R281" s="36" t="s">
        <v>429</v>
      </c>
      <c r="S281" s="22" t="str">
        <f>VLOOKUP(R281,Prowadzacy!$F$2:$K$109,2,FALSE)</f>
        <v>Marek</v>
      </c>
      <c r="T281" s="22" t="str">
        <f>VLOOKUP(R281,Prowadzacy!$F$2:$K$109,3,FALSE)</f>
        <v>Andrzej</v>
      </c>
      <c r="U281" s="22" t="str">
        <f>VLOOKUP(R281,Prowadzacy!$F$2:$K$109,4,FALSE)</f>
        <v>Jaworski</v>
      </c>
      <c r="V281" s="22" t="str">
        <f>VLOOKUP(R281,Prowadzacy!$F$2:$M$109,8,FALSE)</f>
        <v xml:space="preserve">Marek | Jaworski | Dr inż. |  ( 05237 ) </v>
      </c>
      <c r="W281" s="37"/>
      <c r="X281" s="36" t="s">
        <v>222</v>
      </c>
      <c r="Y281" s="37"/>
      <c r="Z281" s="36"/>
      <c r="AA281" s="12"/>
      <c r="AB281" s="10"/>
      <c r="AC281" s="10"/>
      <c r="AD281" s="10"/>
      <c r="AE281" s="10"/>
      <c r="AF281" s="10"/>
      <c r="AG281" s="10"/>
      <c r="AH281" s="10"/>
      <c r="AI281" s="10"/>
      <c r="AJ281" s="10"/>
      <c r="AK281" s="10"/>
      <c r="AL281" s="10"/>
    </row>
    <row r="282" spans="1:38" ht="104.25">
      <c r="A282" s="146">
        <v>277</v>
      </c>
      <c r="B282" s="22" t="str">
        <f>VLOOKUP(E282,studia!$F$1:$I$12,2,FALSE)</f>
        <v>Elektrotechnika</v>
      </c>
      <c r="C282" s="22" t="str">
        <f>VLOOKUP(E282,studia!$F$1:$I$12,3,FALSE)</f>
        <v>inż.</v>
      </c>
      <c r="D282" s="22" t="str">
        <f>VLOOKUP(E282,studia!$F$1:$I$12,4,FALSE)</f>
        <v>ETP</v>
      </c>
      <c r="E282" s="36" t="s">
        <v>385</v>
      </c>
      <c r="F282" s="36"/>
      <c r="G282" s="37"/>
      <c r="H282" s="37" t="s">
        <v>488</v>
      </c>
      <c r="I282" s="37" t="s">
        <v>489</v>
      </c>
      <c r="J282" s="37" t="s">
        <v>490</v>
      </c>
      <c r="K282" s="37" t="s">
        <v>477</v>
      </c>
      <c r="L282" s="21" t="str">
        <f>VLOOKUP(K282,Prowadzacy!$F$2:$J$109,2,FALSE)</f>
        <v>Marek</v>
      </c>
      <c r="M282" s="21">
        <f>VLOOKUP(K282,Prowadzacy!$F$2:$K$109,3,FALSE)</f>
        <v>0</v>
      </c>
      <c r="N282" s="21" t="str">
        <f>VLOOKUP(K282,Prowadzacy!$F$2:$K$109,4,FALSE)</f>
        <v>Szuba</v>
      </c>
      <c r="O282" s="22" t="str">
        <f>VLOOKUP(K282,Prowadzacy!$F$2:$M$109,8,FALSE)</f>
        <v xml:space="preserve">Marek | Szuba | Dr inż. |  ( 05251 ) </v>
      </c>
      <c r="P282" s="22" t="str">
        <f>VLOOKUP(K282,Prowadzacy!$F$2:$K$109,5,FALSE)</f>
        <v>K36W05D02</v>
      </c>
      <c r="Q282" s="22" t="str">
        <f>VLOOKUP(K282,Prowadzacy!$F$2:$K$109,6,FALSE)</f>
        <v>ZUEiEP</v>
      </c>
      <c r="R282" s="36" t="s">
        <v>734</v>
      </c>
      <c r="S282" s="22" t="str">
        <f>VLOOKUP(R282,Prowadzacy!$F$2:$K$109,2,FALSE)</f>
        <v>Janusz</v>
      </c>
      <c r="T282" s="22" t="str">
        <f>VLOOKUP(R282,Prowadzacy!$F$2:$K$109,3,FALSE)</f>
        <v>Stanisław</v>
      </c>
      <c r="U282" s="22" t="str">
        <f>VLOOKUP(R282,Prowadzacy!$F$2:$K$109,4,FALSE)</f>
        <v>Konieczny</v>
      </c>
      <c r="V282" s="22" t="str">
        <f>VLOOKUP(R282,Prowadzacy!$F$2:$M$109,8,FALSE)</f>
        <v xml:space="preserve">Janusz | Konieczny | Dr inż. |  ( 05269 ) </v>
      </c>
      <c r="W282" s="37"/>
      <c r="X282" s="36" t="s">
        <v>222</v>
      </c>
      <c r="Y282" s="37"/>
      <c r="Z282" s="36"/>
      <c r="AA282" s="12"/>
      <c r="AB282" s="10"/>
      <c r="AC282" s="10"/>
      <c r="AD282" s="10"/>
      <c r="AE282" s="10"/>
      <c r="AF282" s="10"/>
      <c r="AG282" s="10"/>
      <c r="AH282" s="10"/>
      <c r="AI282" s="10"/>
      <c r="AJ282" s="10"/>
      <c r="AK282" s="10"/>
      <c r="AL282" s="10"/>
    </row>
    <row r="283" spans="1:38" ht="78.75">
      <c r="A283" s="151">
        <v>278</v>
      </c>
      <c r="B283" s="22" t="str">
        <f>VLOOKUP(E283,studia!$F$1:$I$12,2,FALSE)</f>
        <v>Elektrotechnika</v>
      </c>
      <c r="C283" s="22" t="str">
        <f>VLOOKUP(E283,studia!$F$1:$I$12,3,FALSE)</f>
        <v>inż.</v>
      </c>
      <c r="D283" s="22" t="str">
        <f>VLOOKUP(E283,studia!$F$1:$I$12,4,FALSE)</f>
        <v>ETP</v>
      </c>
      <c r="E283" s="36" t="s">
        <v>385</v>
      </c>
      <c r="F283" s="36"/>
      <c r="G283" s="37"/>
      <c r="H283" s="37" t="s">
        <v>500</v>
      </c>
      <c r="I283" s="37" t="s">
        <v>501</v>
      </c>
      <c r="J283" s="37" t="s">
        <v>502</v>
      </c>
      <c r="K283" s="37" t="s">
        <v>477</v>
      </c>
      <c r="L283" s="21" t="str">
        <f>VLOOKUP(K283,Prowadzacy!$F$2:$J$109,2,FALSE)</f>
        <v>Marek</v>
      </c>
      <c r="M283" s="21">
        <f>VLOOKUP(K283,Prowadzacy!$F$2:$K$109,3,FALSE)</f>
        <v>0</v>
      </c>
      <c r="N283" s="21" t="str">
        <f>VLOOKUP(K283,Prowadzacy!$F$2:$K$109,4,FALSE)</f>
        <v>Szuba</v>
      </c>
      <c r="O283" s="22" t="str">
        <f>VLOOKUP(K283,Prowadzacy!$F$2:$M$109,8,FALSE)</f>
        <v xml:space="preserve">Marek | Szuba | Dr inż. |  ( 05251 ) </v>
      </c>
      <c r="P283" s="22" t="str">
        <f>VLOOKUP(K283,Prowadzacy!$F$2:$K$109,5,FALSE)</f>
        <v>K36W05D02</v>
      </c>
      <c r="Q283" s="22" t="str">
        <f>VLOOKUP(K283,Prowadzacy!$F$2:$K$109,6,FALSE)</f>
        <v>ZUEiEP</v>
      </c>
      <c r="R283" s="36" t="s">
        <v>429</v>
      </c>
      <c r="S283" s="22" t="str">
        <f>VLOOKUP(R283,Prowadzacy!$F$2:$K$109,2,FALSE)</f>
        <v>Marek</v>
      </c>
      <c r="T283" s="22" t="str">
        <f>VLOOKUP(R283,Prowadzacy!$F$2:$K$109,3,FALSE)</f>
        <v>Andrzej</v>
      </c>
      <c r="U283" s="22" t="str">
        <f>VLOOKUP(R283,Prowadzacy!$F$2:$K$109,4,FALSE)</f>
        <v>Jaworski</v>
      </c>
      <c r="V283" s="22" t="str">
        <f>VLOOKUP(R283,Prowadzacy!$F$2:$M$109,8,FALSE)</f>
        <v xml:space="preserve">Marek | Jaworski | Dr inż. |  ( 05237 ) </v>
      </c>
      <c r="W283" s="37"/>
      <c r="X283" s="36" t="s">
        <v>222</v>
      </c>
      <c r="Y283" s="37"/>
      <c r="Z283" s="36"/>
      <c r="AA283" s="12"/>
      <c r="AB283" s="10"/>
      <c r="AC283" s="10"/>
      <c r="AD283" s="10"/>
      <c r="AE283" s="10"/>
      <c r="AF283" s="10"/>
      <c r="AG283" s="10"/>
      <c r="AH283" s="10"/>
      <c r="AI283" s="10"/>
      <c r="AJ283" s="10"/>
      <c r="AK283" s="10"/>
      <c r="AL283" s="10"/>
    </row>
    <row r="284" spans="1:38" ht="117">
      <c r="A284" s="146">
        <v>279</v>
      </c>
      <c r="B284" s="22" t="str">
        <f>VLOOKUP(E284,studia!$F$1:$I$12,2,FALSE)</f>
        <v>Elektrotechnika</v>
      </c>
      <c r="C284" s="22" t="str">
        <f>VLOOKUP(E284,studia!$F$1:$I$12,3,FALSE)</f>
        <v>inż.</v>
      </c>
      <c r="D284" s="22" t="str">
        <f>VLOOKUP(E284,studia!$F$1:$I$12,4,FALSE)</f>
        <v>ETP</v>
      </c>
      <c r="E284" s="36" t="s">
        <v>385</v>
      </c>
      <c r="F284" s="36"/>
      <c r="G284" s="37"/>
      <c r="H284" s="37" t="s">
        <v>2002</v>
      </c>
      <c r="I284" s="37" t="s">
        <v>2003</v>
      </c>
      <c r="J284" s="37" t="s">
        <v>2004</v>
      </c>
      <c r="K284" s="37" t="s">
        <v>477</v>
      </c>
      <c r="L284" s="21" t="str">
        <f>VLOOKUP(K284,Prowadzacy!$F$2:$J$109,2,FALSE)</f>
        <v>Marek</v>
      </c>
      <c r="M284" s="21">
        <f>VLOOKUP(K284,Prowadzacy!$F$2:$K$109,3,FALSE)</f>
        <v>0</v>
      </c>
      <c r="N284" s="21" t="str">
        <f>VLOOKUP(K284,Prowadzacy!$F$2:$K$109,4,FALSE)</f>
        <v>Szuba</v>
      </c>
      <c r="O284" s="22" t="str">
        <f>VLOOKUP(K284,Prowadzacy!$F$2:$M$109,8,FALSE)</f>
        <v xml:space="preserve">Marek | Szuba | Dr inż. |  ( 05251 ) </v>
      </c>
      <c r="P284" s="22" t="str">
        <f>VLOOKUP(K284,Prowadzacy!$F$2:$K$109,5,FALSE)</f>
        <v>K36W05D02</v>
      </c>
      <c r="Q284" s="22" t="str">
        <f>VLOOKUP(K284,Prowadzacy!$F$2:$K$109,6,FALSE)</f>
        <v>ZUEiEP</v>
      </c>
      <c r="R284" s="36" t="s">
        <v>429</v>
      </c>
      <c r="S284" s="22" t="str">
        <f>VLOOKUP(R284,Prowadzacy!$F$2:$K$109,2,FALSE)</f>
        <v>Marek</v>
      </c>
      <c r="T284" s="22" t="str">
        <f>VLOOKUP(R284,Prowadzacy!$F$2:$K$109,3,FALSE)</f>
        <v>Andrzej</v>
      </c>
      <c r="U284" s="22" t="str">
        <f>VLOOKUP(R284,Prowadzacy!$F$2:$K$109,4,FALSE)</f>
        <v>Jaworski</v>
      </c>
      <c r="V284" s="22" t="str">
        <f>VLOOKUP(R284,Prowadzacy!$F$2:$M$109,8,FALSE)</f>
        <v xml:space="preserve">Marek | Jaworski | Dr inż. |  ( 05237 ) </v>
      </c>
      <c r="W284" s="37"/>
      <c r="X284" s="36" t="s">
        <v>222</v>
      </c>
      <c r="Y284" s="37"/>
      <c r="Z284" s="36"/>
      <c r="AA284" s="12"/>
      <c r="AB284" s="10"/>
      <c r="AC284" s="10"/>
      <c r="AD284" s="10"/>
      <c r="AE284" s="10"/>
      <c r="AF284" s="10"/>
      <c r="AG284" s="10"/>
      <c r="AH284" s="10"/>
      <c r="AI284" s="10"/>
      <c r="AJ284" s="10"/>
      <c r="AK284" s="10"/>
      <c r="AL284" s="10"/>
    </row>
    <row r="285" spans="1:38" ht="104.25">
      <c r="A285" s="151">
        <v>280</v>
      </c>
      <c r="B285" s="22" t="str">
        <f>VLOOKUP(E285,studia!$F$1:$I$12,2,FALSE)</f>
        <v>Elektrotechnika</v>
      </c>
      <c r="C285" s="22" t="str">
        <f>VLOOKUP(E285,studia!$F$1:$I$12,3,FALSE)</f>
        <v>inż.</v>
      </c>
      <c r="D285" s="22" t="str">
        <f>VLOOKUP(E285,studia!$F$1:$I$12,4,FALSE)</f>
        <v>ETP</v>
      </c>
      <c r="E285" s="36" t="s">
        <v>385</v>
      </c>
      <c r="F285" s="36"/>
      <c r="G285" s="37"/>
      <c r="H285" s="37" t="s">
        <v>437</v>
      </c>
      <c r="I285" s="37" t="s">
        <v>438</v>
      </c>
      <c r="J285" s="37" t="s">
        <v>2005</v>
      </c>
      <c r="K285" s="37" t="s">
        <v>433</v>
      </c>
      <c r="L285" s="21" t="str">
        <f>VLOOKUP(K285,Prowadzacy!$F$2:$J$109,2,FALSE)</f>
        <v>Bogumiła</v>
      </c>
      <c r="M285" s="21" t="str">
        <f>VLOOKUP(K285,Prowadzacy!$F$2:$K$109,3,FALSE)</f>
        <v>Kazimiera</v>
      </c>
      <c r="N285" s="21" t="str">
        <f>VLOOKUP(K285,Prowadzacy!$F$2:$K$109,4,FALSE)</f>
        <v>Wnukowska</v>
      </c>
      <c r="O285" s="22" t="str">
        <f>VLOOKUP(K285,Prowadzacy!$F$2:$M$109,8,FALSE)</f>
        <v xml:space="preserve">Bogumiła | Wnukowska | Dr hab. inż. |  ( 05258z ) </v>
      </c>
      <c r="P285" s="22" t="str">
        <f>VLOOKUP(K285,Prowadzacy!$F$2:$K$109,5,FALSE)</f>
        <v>K36W05D02</v>
      </c>
      <c r="Q285" s="22" t="str">
        <f>VLOOKUP(K285,Prowadzacy!$F$2:$K$109,6,FALSE)</f>
        <v>ZUEiEP</v>
      </c>
      <c r="R285" s="36" t="s">
        <v>734</v>
      </c>
      <c r="S285" s="22" t="str">
        <f>VLOOKUP(R285,Prowadzacy!$F$2:$K$109,2,FALSE)</f>
        <v>Janusz</v>
      </c>
      <c r="T285" s="22" t="str">
        <f>VLOOKUP(R285,Prowadzacy!$F$2:$K$109,3,FALSE)</f>
        <v>Stanisław</v>
      </c>
      <c r="U285" s="22" t="str">
        <f>VLOOKUP(R285,Prowadzacy!$F$2:$K$109,4,FALSE)</f>
        <v>Konieczny</v>
      </c>
      <c r="V285" s="22" t="str">
        <f>VLOOKUP(R285,Prowadzacy!$F$2:$M$109,8,FALSE)</f>
        <v xml:space="preserve">Janusz | Konieczny | Dr inż. |  ( 05269 ) </v>
      </c>
      <c r="W285" s="37"/>
      <c r="X285" s="36" t="s">
        <v>222</v>
      </c>
      <c r="Y285" s="37"/>
      <c r="Z285" s="36"/>
      <c r="AA285" s="12"/>
      <c r="AB285" s="10"/>
      <c r="AC285" s="10"/>
      <c r="AD285" s="10"/>
      <c r="AE285" s="10"/>
      <c r="AF285" s="10"/>
      <c r="AG285" s="10"/>
      <c r="AH285" s="10"/>
      <c r="AI285" s="10"/>
      <c r="AJ285" s="10"/>
      <c r="AK285" s="10"/>
      <c r="AL285" s="10"/>
    </row>
    <row r="286" spans="1:38" ht="104.25">
      <c r="A286" s="146">
        <v>281</v>
      </c>
      <c r="B286" s="22" t="str">
        <f>VLOOKUP(E286,studia!$F$1:$I$12,2,FALSE)</f>
        <v>Elektrotechnika</v>
      </c>
      <c r="C286" s="22" t="str">
        <f>VLOOKUP(E286,studia!$F$1:$I$12,3,FALSE)</f>
        <v>inż.</v>
      </c>
      <c r="D286" s="22" t="str">
        <f>VLOOKUP(E286,studia!$F$1:$I$12,4,FALSE)</f>
        <v>ETP</v>
      </c>
      <c r="E286" s="36" t="s">
        <v>385</v>
      </c>
      <c r="F286" s="36"/>
      <c r="G286" s="37"/>
      <c r="H286" s="37" t="s">
        <v>439</v>
      </c>
      <c r="I286" s="37" t="s">
        <v>440</v>
      </c>
      <c r="J286" s="37" t="s">
        <v>2006</v>
      </c>
      <c r="K286" s="37" t="s">
        <v>433</v>
      </c>
      <c r="L286" s="21" t="str">
        <f>VLOOKUP(K286,Prowadzacy!$F$2:$J$109,2,FALSE)</f>
        <v>Bogumiła</v>
      </c>
      <c r="M286" s="21" t="str">
        <f>VLOOKUP(K286,Prowadzacy!$F$2:$K$109,3,FALSE)</f>
        <v>Kazimiera</v>
      </c>
      <c r="N286" s="21" t="str">
        <f>VLOOKUP(K286,Prowadzacy!$F$2:$K$109,4,FALSE)</f>
        <v>Wnukowska</v>
      </c>
      <c r="O286" s="22" t="str">
        <f>VLOOKUP(K286,Prowadzacy!$F$2:$M$109,8,FALSE)</f>
        <v xml:space="preserve">Bogumiła | Wnukowska | Dr hab. inż. |  ( 05258z ) </v>
      </c>
      <c r="P286" s="22" t="str">
        <f>VLOOKUP(K286,Prowadzacy!$F$2:$K$109,5,FALSE)</f>
        <v>K36W05D02</v>
      </c>
      <c r="Q286" s="22" t="str">
        <f>VLOOKUP(K286,Prowadzacy!$F$2:$K$109,6,FALSE)</f>
        <v>ZUEiEP</v>
      </c>
      <c r="R286" s="36" t="s">
        <v>734</v>
      </c>
      <c r="S286" s="22" t="str">
        <f>VLOOKUP(R286,Prowadzacy!$F$2:$K$109,2,FALSE)</f>
        <v>Janusz</v>
      </c>
      <c r="T286" s="22" t="str">
        <f>VLOOKUP(R286,Prowadzacy!$F$2:$K$109,3,FALSE)</f>
        <v>Stanisław</v>
      </c>
      <c r="U286" s="22" t="str">
        <f>VLOOKUP(R286,Prowadzacy!$F$2:$K$109,4,FALSE)</f>
        <v>Konieczny</v>
      </c>
      <c r="V286" s="22" t="str">
        <f>VLOOKUP(R286,Prowadzacy!$F$2:$M$109,8,FALSE)</f>
        <v xml:space="preserve">Janusz | Konieczny | Dr inż. |  ( 05269 ) </v>
      </c>
      <c r="W286" s="37"/>
      <c r="X286" s="36" t="s">
        <v>222</v>
      </c>
      <c r="Y286" s="37"/>
      <c r="Z286" s="36"/>
      <c r="AA286" s="12"/>
      <c r="AB286" s="10"/>
      <c r="AC286" s="10"/>
      <c r="AD286" s="10"/>
      <c r="AE286" s="10"/>
      <c r="AF286" s="10"/>
      <c r="AG286" s="10"/>
      <c r="AH286" s="10"/>
      <c r="AI286" s="10"/>
      <c r="AJ286" s="10"/>
      <c r="AK286" s="10"/>
      <c r="AL286" s="10"/>
    </row>
    <row r="287" spans="1:38" ht="117">
      <c r="A287" s="151">
        <v>282</v>
      </c>
      <c r="B287" s="22" t="str">
        <f>VLOOKUP(E287,studia!$F$1:$I$12,2,FALSE)</f>
        <v>Elektrotechnika</v>
      </c>
      <c r="C287" s="22" t="str">
        <f>VLOOKUP(E287,studia!$F$1:$I$12,3,FALSE)</f>
        <v>inż.</v>
      </c>
      <c r="D287" s="22" t="str">
        <f>VLOOKUP(E287,studia!$F$1:$I$12,4,FALSE)</f>
        <v>ETP</v>
      </c>
      <c r="E287" s="36" t="s">
        <v>385</v>
      </c>
      <c r="F287" s="36"/>
      <c r="G287" s="37"/>
      <c r="H287" s="37" t="s">
        <v>1050</v>
      </c>
      <c r="I287" s="37" t="s">
        <v>1051</v>
      </c>
      <c r="J287" s="37" t="s">
        <v>2007</v>
      </c>
      <c r="K287" s="37" t="s">
        <v>1046</v>
      </c>
      <c r="L287" s="21" t="str">
        <f>VLOOKUP(K287,Prowadzacy!$F$2:$J$109,2,FALSE)</f>
        <v>Marek</v>
      </c>
      <c r="M287" s="21" t="str">
        <f>VLOOKUP(K287,Prowadzacy!$F$2:$K$109,3,FALSE)</f>
        <v>Paweł</v>
      </c>
      <c r="N287" s="21" t="str">
        <f>VLOOKUP(K287,Prowadzacy!$F$2:$K$109,4,FALSE)</f>
        <v>Ciurys</v>
      </c>
      <c r="O287" s="22" t="str">
        <f>VLOOKUP(K287,Prowadzacy!$F$2:$M$109,8,FALSE)</f>
        <v xml:space="preserve">Marek | Ciurys | Dr hab. inż. |  ( 05369 ) </v>
      </c>
      <c r="P287" s="22" t="str">
        <f>VLOOKUP(K287,Prowadzacy!$F$2:$K$109,5,FALSE)</f>
        <v>K37W05D02</v>
      </c>
      <c r="Q287" s="22" t="str">
        <f>VLOOKUP(K287,Prowadzacy!$F$2:$K$109,6,FALSE)</f>
        <v>ZMPE</v>
      </c>
      <c r="R287" s="36" t="s">
        <v>1030</v>
      </c>
      <c r="S287" s="22" t="str">
        <f>VLOOKUP(R287,Prowadzacy!$F$2:$K$109,2,FALSE)</f>
        <v>Maciej</v>
      </c>
      <c r="T287" s="22">
        <f>VLOOKUP(R287,Prowadzacy!$F$2:$K$109,3,FALSE)</f>
        <v>0</v>
      </c>
      <c r="U287" s="22" t="str">
        <f>VLOOKUP(R287,Prowadzacy!$F$2:$K$109,4,FALSE)</f>
        <v>Antal</v>
      </c>
      <c r="V287" s="22" t="str">
        <f>VLOOKUP(R287,Prowadzacy!$F$2:$M$109,8,FALSE)</f>
        <v xml:space="preserve">Maciej | Antal | Dr inż. |  ( 05357 ) </v>
      </c>
      <c r="W287" s="37"/>
      <c r="X287" s="36" t="s">
        <v>222</v>
      </c>
      <c r="Y287" s="37"/>
      <c r="Z287" s="36"/>
      <c r="AA287" s="12"/>
      <c r="AB287" s="10"/>
      <c r="AC287" s="10"/>
      <c r="AD287" s="10"/>
      <c r="AE287" s="10"/>
      <c r="AF287" s="10"/>
      <c r="AG287" s="10"/>
      <c r="AH287" s="10"/>
      <c r="AI287" s="10"/>
      <c r="AJ287" s="10"/>
      <c r="AK287" s="10"/>
      <c r="AL287" s="10"/>
    </row>
    <row r="288" spans="1:38" ht="91.5">
      <c r="A288" s="146">
        <v>283</v>
      </c>
      <c r="B288" s="22" t="str">
        <f>VLOOKUP(E288,studia!$F$1:$I$12,2,FALSE)</f>
        <v>Elektrotechnika</v>
      </c>
      <c r="C288" s="22" t="str">
        <f>VLOOKUP(E288,studia!$F$1:$I$12,3,FALSE)</f>
        <v>inż.</v>
      </c>
      <c r="D288" s="22" t="str">
        <f>VLOOKUP(E288,studia!$F$1:$I$12,4,FALSE)</f>
        <v>ETP</v>
      </c>
      <c r="E288" s="36" t="s">
        <v>385</v>
      </c>
      <c r="F288" s="36"/>
      <c r="G288" s="37"/>
      <c r="H288" s="37" t="s">
        <v>1055</v>
      </c>
      <c r="I288" s="37" t="s">
        <v>1056</v>
      </c>
      <c r="J288" s="37" t="s">
        <v>1057</v>
      </c>
      <c r="K288" s="37" t="s">
        <v>1046</v>
      </c>
      <c r="L288" s="21" t="str">
        <f>VLOOKUP(K288,Prowadzacy!$F$2:$J$109,2,FALSE)</f>
        <v>Marek</v>
      </c>
      <c r="M288" s="21" t="str">
        <f>VLOOKUP(K288,Prowadzacy!$F$2:$K$109,3,FALSE)</f>
        <v>Paweł</v>
      </c>
      <c r="N288" s="21" t="str">
        <f>VLOOKUP(K288,Prowadzacy!$F$2:$K$109,4,FALSE)</f>
        <v>Ciurys</v>
      </c>
      <c r="O288" s="22" t="str">
        <f>VLOOKUP(K288,Prowadzacy!$F$2:$M$109,8,FALSE)</f>
        <v xml:space="preserve">Marek | Ciurys | Dr hab. inż. |  ( 05369 ) </v>
      </c>
      <c r="P288" s="22" t="str">
        <f>VLOOKUP(K288,Prowadzacy!$F$2:$K$109,5,FALSE)</f>
        <v>K37W05D02</v>
      </c>
      <c r="Q288" s="22" t="str">
        <f>VLOOKUP(K288,Prowadzacy!$F$2:$K$109,6,FALSE)</f>
        <v>ZMPE</v>
      </c>
      <c r="R288" s="36" t="s">
        <v>1030</v>
      </c>
      <c r="S288" s="22" t="str">
        <f>VLOOKUP(R288,Prowadzacy!$F$2:$K$109,2,FALSE)</f>
        <v>Maciej</v>
      </c>
      <c r="T288" s="22">
        <f>VLOOKUP(R288,Prowadzacy!$F$2:$K$109,3,FALSE)</f>
        <v>0</v>
      </c>
      <c r="U288" s="22" t="str">
        <f>VLOOKUP(R288,Prowadzacy!$F$2:$K$109,4,FALSE)</f>
        <v>Antal</v>
      </c>
      <c r="V288" s="22" t="str">
        <f>VLOOKUP(R288,Prowadzacy!$F$2:$M$109,8,FALSE)</f>
        <v xml:space="preserve">Maciej | Antal | Dr inż. |  ( 05357 ) </v>
      </c>
      <c r="W288" s="37"/>
      <c r="X288" s="36" t="s">
        <v>222</v>
      </c>
      <c r="Y288" s="37"/>
      <c r="Z288" s="36"/>
      <c r="AA288" s="12"/>
      <c r="AB288" s="10"/>
      <c r="AC288" s="10"/>
      <c r="AD288" s="10"/>
      <c r="AE288" s="10"/>
      <c r="AF288" s="10"/>
      <c r="AG288" s="10"/>
      <c r="AH288" s="10"/>
      <c r="AI288" s="10"/>
      <c r="AJ288" s="10"/>
      <c r="AK288" s="10"/>
      <c r="AL288" s="10"/>
    </row>
    <row r="289" spans="1:38" ht="78.75">
      <c r="A289" s="151">
        <v>284</v>
      </c>
      <c r="B289" s="22" t="str">
        <f>VLOOKUP(E289,studia!$F$1:$I$12,2,FALSE)</f>
        <v>Elektrotechnika</v>
      </c>
      <c r="C289" s="22" t="str">
        <f>VLOOKUP(E289,studia!$F$1:$I$12,3,FALSE)</f>
        <v>inż.</v>
      </c>
      <c r="D289" s="22" t="str">
        <f>VLOOKUP(E289,studia!$F$1:$I$12,4,FALSE)</f>
        <v>ETP</v>
      </c>
      <c r="E289" s="36" t="s">
        <v>385</v>
      </c>
      <c r="F289" s="36"/>
      <c r="G289" s="37"/>
      <c r="H289" s="37" t="s">
        <v>1067</v>
      </c>
      <c r="I289" s="37" t="s">
        <v>1068</v>
      </c>
      <c r="J289" s="37" t="s">
        <v>1069</v>
      </c>
      <c r="K289" s="37" t="s">
        <v>1046</v>
      </c>
      <c r="L289" s="21" t="str">
        <f>VLOOKUP(K289,Prowadzacy!$F$2:$J$109,2,FALSE)</f>
        <v>Marek</v>
      </c>
      <c r="M289" s="21" t="str">
        <f>VLOOKUP(K289,Prowadzacy!$F$2:$K$109,3,FALSE)</f>
        <v>Paweł</v>
      </c>
      <c r="N289" s="21" t="str">
        <f>VLOOKUP(K289,Prowadzacy!$F$2:$K$109,4,FALSE)</f>
        <v>Ciurys</v>
      </c>
      <c r="O289" s="22" t="str">
        <f>VLOOKUP(K289,Prowadzacy!$F$2:$M$109,8,FALSE)</f>
        <v xml:space="preserve">Marek | Ciurys | Dr hab. inż. |  ( 05369 ) </v>
      </c>
      <c r="P289" s="22" t="str">
        <f>VLOOKUP(K289,Prowadzacy!$F$2:$K$109,5,FALSE)</f>
        <v>K37W05D02</v>
      </c>
      <c r="Q289" s="22" t="str">
        <f>VLOOKUP(K289,Prowadzacy!$F$2:$K$109,6,FALSE)</f>
        <v>ZMPE</v>
      </c>
      <c r="R289" s="36" t="s">
        <v>1030</v>
      </c>
      <c r="S289" s="22" t="str">
        <f>VLOOKUP(R289,Prowadzacy!$F$2:$K$109,2,FALSE)</f>
        <v>Maciej</v>
      </c>
      <c r="T289" s="22">
        <f>VLOOKUP(R289,Prowadzacy!$F$2:$K$109,3,FALSE)</f>
        <v>0</v>
      </c>
      <c r="U289" s="22" t="str">
        <f>VLOOKUP(R289,Prowadzacy!$F$2:$K$109,4,FALSE)</f>
        <v>Antal</v>
      </c>
      <c r="V289" s="22" t="str">
        <f>VLOOKUP(R289,Prowadzacy!$F$2:$M$109,8,FALSE)</f>
        <v xml:space="preserve">Maciej | Antal | Dr inż. |  ( 05357 ) </v>
      </c>
      <c r="W289" s="37"/>
      <c r="X289" s="36" t="s">
        <v>222</v>
      </c>
      <c r="Y289" s="37"/>
      <c r="Z289" s="36"/>
      <c r="AA289" s="12"/>
      <c r="AB289" s="10"/>
      <c r="AC289" s="10"/>
      <c r="AD289" s="10"/>
      <c r="AE289" s="10"/>
      <c r="AF289" s="10"/>
      <c r="AG289" s="10"/>
      <c r="AH289" s="10"/>
      <c r="AI289" s="10"/>
      <c r="AJ289" s="10"/>
      <c r="AK289" s="10"/>
      <c r="AL289" s="10"/>
    </row>
    <row r="290" spans="1:38" ht="117">
      <c r="A290" s="146">
        <v>285</v>
      </c>
      <c r="B290" s="22" t="str">
        <f>VLOOKUP(E290,studia!$F$1:$I$12,2,FALSE)</f>
        <v>Elektrotechnika</v>
      </c>
      <c r="C290" s="22" t="str">
        <f>VLOOKUP(E290,studia!$F$1:$I$12,3,FALSE)</f>
        <v>inż.</v>
      </c>
      <c r="D290" s="22" t="str">
        <f>VLOOKUP(E290,studia!$F$1:$I$12,4,FALSE)</f>
        <v>ETP</v>
      </c>
      <c r="E290" s="36" t="s">
        <v>385</v>
      </c>
      <c r="F290" s="36"/>
      <c r="G290" s="37"/>
      <c r="H290" s="37" t="s">
        <v>1115</v>
      </c>
      <c r="I290" s="37" t="s">
        <v>1116</v>
      </c>
      <c r="J290" s="37" t="s">
        <v>1117</v>
      </c>
      <c r="K290" s="37" t="s">
        <v>1112</v>
      </c>
      <c r="L290" s="21" t="str">
        <f>VLOOKUP(K290,Prowadzacy!$F$2:$J$109,2,FALSE)</f>
        <v>Daniel</v>
      </c>
      <c r="M290" s="21">
        <f>VLOOKUP(K290,Prowadzacy!$F$2:$K$109,3,FALSE)</f>
        <v>0</v>
      </c>
      <c r="N290" s="21" t="str">
        <f>VLOOKUP(K290,Prowadzacy!$F$2:$K$109,4,FALSE)</f>
        <v>Dusza</v>
      </c>
      <c r="O290" s="22" t="str">
        <f>VLOOKUP(K290,Prowadzacy!$F$2:$M$109,8,FALSE)</f>
        <v xml:space="preserve">Daniel | Dusza | Dr inż. |  ( 05358 ) </v>
      </c>
      <c r="P290" s="22" t="str">
        <f>VLOOKUP(K290,Prowadzacy!$F$2:$K$109,5,FALSE)</f>
        <v>K37W05D02</v>
      </c>
      <c r="Q290" s="22" t="str">
        <f>VLOOKUP(K290,Prowadzacy!$F$2:$K$109,6,FALSE)</f>
        <v>ZMPE</v>
      </c>
      <c r="R290" s="36" t="s">
        <v>1261</v>
      </c>
      <c r="S290" s="22" t="str">
        <f>VLOOKUP(R290,Prowadzacy!$F$2:$K$109,2,FALSE)</f>
        <v>Grzegorz</v>
      </c>
      <c r="T290" s="22" t="str">
        <f>VLOOKUP(R290,Prowadzacy!$F$2:$K$109,3,FALSE)</f>
        <v>Michał</v>
      </c>
      <c r="U290" s="22" t="str">
        <f>VLOOKUP(R290,Prowadzacy!$F$2:$K$109,4,FALSE)</f>
        <v>Kosobudzki</v>
      </c>
      <c r="V290" s="22" t="str">
        <f>VLOOKUP(R290,Prowadzacy!$F$2:$M$109,8,FALSE)</f>
        <v xml:space="preserve">Grzegorz | Kosobudzki | Dr inż. |  ( 05320 ) </v>
      </c>
      <c r="W290" s="37"/>
      <c r="X290" s="36" t="s">
        <v>222</v>
      </c>
      <c r="Y290" s="37"/>
      <c r="Z290" s="36"/>
      <c r="AA290" s="12"/>
      <c r="AB290" s="10"/>
      <c r="AC290" s="10"/>
      <c r="AD290" s="10"/>
      <c r="AE290" s="10"/>
      <c r="AF290" s="10"/>
      <c r="AG290" s="10"/>
      <c r="AH290" s="10"/>
      <c r="AI290" s="10"/>
      <c r="AJ290" s="10"/>
      <c r="AK290" s="10"/>
      <c r="AL290" s="10"/>
    </row>
    <row r="291" spans="1:38" ht="104.25">
      <c r="A291" s="151">
        <v>286</v>
      </c>
      <c r="B291" s="22" t="str">
        <f>VLOOKUP(E291,studia!$F$1:$I$12,2,FALSE)</f>
        <v>Elektrotechnika</v>
      </c>
      <c r="C291" s="22" t="str">
        <f>VLOOKUP(E291,studia!$F$1:$I$12,3,FALSE)</f>
        <v>inż.</v>
      </c>
      <c r="D291" s="22" t="str">
        <f>VLOOKUP(E291,studia!$F$1:$I$12,4,FALSE)</f>
        <v>ETP</v>
      </c>
      <c r="E291" s="36" t="s">
        <v>385</v>
      </c>
      <c r="F291" s="36"/>
      <c r="G291" s="37"/>
      <c r="H291" s="37" t="s">
        <v>1118</v>
      </c>
      <c r="I291" s="37" t="s">
        <v>1119</v>
      </c>
      <c r="J291" s="37" t="s">
        <v>1120</v>
      </c>
      <c r="K291" s="37" t="s">
        <v>1112</v>
      </c>
      <c r="L291" s="21" t="str">
        <f>VLOOKUP(K291,Prowadzacy!$F$2:$J$109,2,FALSE)</f>
        <v>Daniel</v>
      </c>
      <c r="M291" s="21">
        <f>VLOOKUP(K291,Prowadzacy!$F$2:$K$109,3,FALSE)</f>
        <v>0</v>
      </c>
      <c r="N291" s="21" t="str">
        <f>VLOOKUP(K291,Prowadzacy!$F$2:$K$109,4,FALSE)</f>
        <v>Dusza</v>
      </c>
      <c r="O291" s="22" t="str">
        <f>VLOOKUP(K291,Prowadzacy!$F$2:$M$109,8,FALSE)</f>
        <v xml:space="preserve">Daniel | Dusza | Dr inż. |  ( 05358 ) </v>
      </c>
      <c r="P291" s="22" t="str">
        <f>VLOOKUP(K291,Prowadzacy!$F$2:$K$109,5,FALSE)</f>
        <v>K37W05D02</v>
      </c>
      <c r="Q291" s="22" t="str">
        <f>VLOOKUP(K291,Prowadzacy!$F$2:$K$109,6,FALSE)</f>
        <v>ZMPE</v>
      </c>
      <c r="R291" s="36" t="s">
        <v>1261</v>
      </c>
      <c r="S291" s="22" t="str">
        <f>VLOOKUP(R291,Prowadzacy!$F$2:$K$109,2,FALSE)</f>
        <v>Grzegorz</v>
      </c>
      <c r="T291" s="22" t="str">
        <f>VLOOKUP(R291,Prowadzacy!$F$2:$K$109,3,FALSE)</f>
        <v>Michał</v>
      </c>
      <c r="U291" s="22" t="str">
        <f>VLOOKUP(R291,Prowadzacy!$F$2:$K$109,4,FALSE)</f>
        <v>Kosobudzki</v>
      </c>
      <c r="V291" s="22" t="str">
        <f>VLOOKUP(R291,Prowadzacy!$F$2:$M$109,8,FALSE)</f>
        <v xml:space="preserve">Grzegorz | Kosobudzki | Dr inż. |  ( 05320 ) </v>
      </c>
      <c r="W291" s="37" t="s">
        <v>1502</v>
      </c>
      <c r="X291" s="36" t="s">
        <v>221</v>
      </c>
      <c r="Y291" s="37" t="s">
        <v>1503</v>
      </c>
      <c r="Z291" s="36" t="s">
        <v>221</v>
      </c>
      <c r="AA291" s="12"/>
      <c r="AB291" s="10"/>
      <c r="AC291" s="10"/>
      <c r="AD291" s="10"/>
      <c r="AE291" s="10"/>
      <c r="AF291" s="10"/>
      <c r="AG291" s="10"/>
      <c r="AH291" s="10"/>
      <c r="AI291" s="10"/>
      <c r="AJ291" s="10"/>
      <c r="AK291" s="10"/>
      <c r="AL291" s="10"/>
    </row>
    <row r="292" spans="1:38" ht="117">
      <c r="A292" s="146">
        <v>287</v>
      </c>
      <c r="B292" s="22" t="str">
        <f>VLOOKUP(E292,studia!$F$1:$I$12,2,FALSE)</f>
        <v>Elektrotechnika</v>
      </c>
      <c r="C292" s="22" t="str">
        <f>VLOOKUP(E292,studia!$F$1:$I$12,3,FALSE)</f>
        <v>inż.</v>
      </c>
      <c r="D292" s="22" t="str">
        <f>VLOOKUP(E292,studia!$F$1:$I$12,4,FALSE)</f>
        <v>ETP</v>
      </c>
      <c r="E292" s="36" t="s">
        <v>385</v>
      </c>
      <c r="F292" s="163" t="s">
        <v>2172</v>
      </c>
      <c r="G292" s="37" t="s">
        <v>230</v>
      </c>
      <c r="H292" s="37" t="s">
        <v>1483</v>
      </c>
      <c r="I292" s="37" t="s">
        <v>1484</v>
      </c>
      <c r="J292" s="37" t="s">
        <v>1485</v>
      </c>
      <c r="K292" s="37" t="s">
        <v>1464</v>
      </c>
      <c r="L292" s="21" t="str">
        <f>VLOOKUP(K292,Prowadzacy!$F$2:$J$109,2,FALSE)</f>
        <v>Krzysztof</v>
      </c>
      <c r="M292" s="21" t="str">
        <f>VLOOKUP(K292,Prowadzacy!$F$2:$K$109,3,FALSE)</f>
        <v>Paweł</v>
      </c>
      <c r="N292" s="21" t="str">
        <f>VLOOKUP(K292,Prowadzacy!$F$2:$K$109,4,FALSE)</f>
        <v>Dyrcz</v>
      </c>
      <c r="O292" s="22" t="str">
        <f>VLOOKUP(K292,Prowadzacy!$F$2:$M$109,8,FALSE)</f>
        <v xml:space="preserve">Krzysztof | Dyrcz | Dr inż. |  ( 05307 ) </v>
      </c>
      <c r="P292" s="22" t="str">
        <f>VLOOKUP(K292,Prowadzacy!$F$2:$K$109,5,FALSE)</f>
        <v>K37W05D02</v>
      </c>
      <c r="Q292" s="22" t="str">
        <f>VLOOKUP(K292,Prowadzacy!$F$2:$K$109,6,FALSE)</f>
        <v>ZNEMAP</v>
      </c>
      <c r="R292" s="36" t="s">
        <v>1309</v>
      </c>
      <c r="S292" s="22" t="str">
        <f>VLOOKUP(R292,Prowadzacy!$F$2:$K$109,2,FALSE)</f>
        <v>Marcin</v>
      </c>
      <c r="T292" s="22" t="str">
        <f>VLOOKUP(R292,Prowadzacy!$F$2:$K$109,3,FALSE)</f>
        <v>Stanisław</v>
      </c>
      <c r="U292" s="22" t="str">
        <f>VLOOKUP(R292,Prowadzacy!$F$2:$K$109,4,FALSE)</f>
        <v>Pawlak</v>
      </c>
      <c r="V292" s="22" t="str">
        <f>VLOOKUP(R292,Prowadzacy!$F$2:$M$109,8,FALSE)</f>
        <v xml:space="preserve">Marcin | Pawlak | Dr inż. |  ( 05337 ) </v>
      </c>
      <c r="W292" s="37"/>
      <c r="X292" s="36" t="s">
        <v>222</v>
      </c>
      <c r="Y292" s="37"/>
      <c r="Z292" s="36"/>
      <c r="AA292" s="12"/>
      <c r="AB292" s="10"/>
      <c r="AC292" s="10"/>
      <c r="AD292" s="10"/>
      <c r="AE292" s="10"/>
      <c r="AF292" s="10"/>
      <c r="AG292" s="10"/>
      <c r="AH292" s="10"/>
      <c r="AI292" s="10"/>
      <c r="AJ292" s="10"/>
      <c r="AK292" s="10"/>
      <c r="AL292" s="10"/>
    </row>
    <row r="293" spans="1:38" ht="91.5">
      <c r="A293" s="151">
        <v>288</v>
      </c>
      <c r="B293" s="22" t="str">
        <f>VLOOKUP(E293,studia!$F$1:$I$12,2,FALSE)</f>
        <v>Elektrotechnika</v>
      </c>
      <c r="C293" s="22" t="str">
        <f>VLOOKUP(E293,studia!$F$1:$I$12,3,FALSE)</f>
        <v>inż.</v>
      </c>
      <c r="D293" s="22" t="str">
        <f>VLOOKUP(E293,studia!$F$1:$I$12,4,FALSE)</f>
        <v>ETP</v>
      </c>
      <c r="E293" s="36" t="s">
        <v>385</v>
      </c>
      <c r="F293" s="36"/>
      <c r="G293" s="37"/>
      <c r="H293" s="37" t="s">
        <v>1195</v>
      </c>
      <c r="I293" s="37" t="s">
        <v>1196</v>
      </c>
      <c r="J293" s="37" t="s">
        <v>1197</v>
      </c>
      <c r="K293" s="37" t="s">
        <v>1198</v>
      </c>
      <c r="L293" s="21" t="str">
        <f>VLOOKUP(K293,Prowadzacy!$F$2:$J$109,2,FALSE)</f>
        <v>Adam</v>
      </c>
      <c r="M293" s="21">
        <f>VLOOKUP(K293,Prowadzacy!$F$2:$K$109,3,FALSE)</f>
        <v>0</v>
      </c>
      <c r="N293" s="21" t="str">
        <f>VLOOKUP(K293,Prowadzacy!$F$2:$K$109,4,FALSE)</f>
        <v>Gozdowiak</v>
      </c>
      <c r="O293" s="22" t="str">
        <f>VLOOKUP(K293,Prowadzacy!$F$2:$M$109,8,FALSE)</f>
        <v xml:space="preserve">Adam | Gozdowiak | Dr inż. |  ( 053111 ) </v>
      </c>
      <c r="P293" s="22" t="str">
        <f>VLOOKUP(K293,Prowadzacy!$F$2:$K$109,5,FALSE)</f>
        <v>K37W05D02</v>
      </c>
      <c r="Q293" s="22" t="str">
        <f>VLOOKUP(K293,Prowadzacy!$F$2:$K$109,6,FALSE)</f>
        <v>ZMPE</v>
      </c>
      <c r="R293" s="36" t="s">
        <v>1030</v>
      </c>
      <c r="S293" s="22" t="str">
        <f>VLOOKUP(R293,Prowadzacy!$F$2:$K$109,2,FALSE)</f>
        <v>Maciej</v>
      </c>
      <c r="T293" s="22">
        <f>VLOOKUP(R293,Prowadzacy!$F$2:$K$109,3,FALSE)</f>
        <v>0</v>
      </c>
      <c r="U293" s="22" t="str">
        <f>VLOOKUP(R293,Prowadzacy!$F$2:$K$109,4,FALSE)</f>
        <v>Antal</v>
      </c>
      <c r="V293" s="22" t="str">
        <f>VLOOKUP(R293,Prowadzacy!$F$2:$M$109,8,FALSE)</f>
        <v xml:space="preserve">Maciej | Antal | Dr inż. |  ( 05357 ) </v>
      </c>
      <c r="W293" s="37"/>
      <c r="X293" s="36" t="s">
        <v>222</v>
      </c>
      <c r="Y293" s="37"/>
      <c r="Z293" s="36"/>
      <c r="AA293" s="12"/>
      <c r="AB293" s="10"/>
      <c r="AC293" s="10"/>
      <c r="AD293" s="10"/>
      <c r="AE293" s="10"/>
      <c r="AF293" s="10"/>
      <c r="AG293" s="10"/>
      <c r="AH293" s="10"/>
      <c r="AI293" s="10"/>
      <c r="AJ293" s="10"/>
      <c r="AK293" s="10"/>
      <c r="AL293" s="10"/>
    </row>
    <row r="294" spans="1:38" ht="91.5">
      <c r="A294" s="146">
        <v>289</v>
      </c>
      <c r="B294" s="22" t="str">
        <f>VLOOKUP(E294,studia!$F$1:$I$12,2,FALSE)</f>
        <v>Elektrotechnika</v>
      </c>
      <c r="C294" s="22" t="str">
        <f>VLOOKUP(E294,studia!$F$1:$I$12,3,FALSE)</f>
        <v>inż.</v>
      </c>
      <c r="D294" s="22" t="str">
        <f>VLOOKUP(E294,studia!$F$1:$I$12,4,FALSE)</f>
        <v>ETP</v>
      </c>
      <c r="E294" s="36" t="s">
        <v>385</v>
      </c>
      <c r="F294" s="36"/>
      <c r="G294" s="37"/>
      <c r="H294" s="37" t="s">
        <v>1199</v>
      </c>
      <c r="I294" s="37" t="s">
        <v>1200</v>
      </c>
      <c r="J294" s="37" t="s">
        <v>1201</v>
      </c>
      <c r="K294" s="37" t="s">
        <v>1198</v>
      </c>
      <c r="L294" s="21" t="str">
        <f>VLOOKUP(K294,Prowadzacy!$F$2:$J$109,2,FALSE)</f>
        <v>Adam</v>
      </c>
      <c r="M294" s="21">
        <f>VLOOKUP(K294,Prowadzacy!$F$2:$K$109,3,FALSE)</f>
        <v>0</v>
      </c>
      <c r="N294" s="21" t="str">
        <f>VLOOKUP(K294,Prowadzacy!$F$2:$K$109,4,FALSE)</f>
        <v>Gozdowiak</v>
      </c>
      <c r="O294" s="22" t="str">
        <f>VLOOKUP(K294,Prowadzacy!$F$2:$M$109,8,FALSE)</f>
        <v xml:space="preserve">Adam | Gozdowiak | Dr inż. |  ( 053111 ) </v>
      </c>
      <c r="P294" s="22" t="str">
        <f>VLOOKUP(K294,Prowadzacy!$F$2:$K$109,5,FALSE)</f>
        <v>K37W05D02</v>
      </c>
      <c r="Q294" s="22" t="str">
        <f>VLOOKUP(K294,Prowadzacy!$F$2:$K$109,6,FALSE)</f>
        <v>ZMPE</v>
      </c>
      <c r="R294" s="36" t="s">
        <v>1030</v>
      </c>
      <c r="S294" s="22" t="str">
        <f>VLOOKUP(R294,Prowadzacy!$F$2:$K$109,2,FALSE)</f>
        <v>Maciej</v>
      </c>
      <c r="T294" s="22">
        <f>VLOOKUP(R294,Prowadzacy!$F$2:$K$109,3,FALSE)</f>
        <v>0</v>
      </c>
      <c r="U294" s="22" t="str">
        <f>VLOOKUP(R294,Prowadzacy!$F$2:$K$109,4,FALSE)</f>
        <v>Antal</v>
      </c>
      <c r="V294" s="22" t="str">
        <f>VLOOKUP(R294,Prowadzacy!$F$2:$M$109,8,FALSE)</f>
        <v xml:space="preserve">Maciej | Antal | Dr inż. |  ( 05357 ) </v>
      </c>
      <c r="W294" s="37"/>
      <c r="X294" s="36" t="s">
        <v>222</v>
      </c>
      <c r="Y294" s="37"/>
      <c r="Z294" s="36"/>
      <c r="AA294" s="12"/>
      <c r="AB294" s="10"/>
      <c r="AC294" s="10"/>
      <c r="AD294" s="10"/>
      <c r="AE294" s="10"/>
      <c r="AF294" s="10"/>
      <c r="AG294" s="10"/>
      <c r="AH294" s="10"/>
      <c r="AI294" s="10"/>
      <c r="AJ294" s="10"/>
      <c r="AK294" s="10"/>
      <c r="AL294" s="10"/>
    </row>
    <row r="295" spans="1:38" ht="78.75">
      <c r="A295" s="151">
        <v>290</v>
      </c>
      <c r="B295" s="22" t="str">
        <f>VLOOKUP(E295,studia!$F$1:$I$12,2,FALSE)</f>
        <v>Elektrotechnika</v>
      </c>
      <c r="C295" s="22" t="str">
        <f>VLOOKUP(E295,studia!$F$1:$I$12,3,FALSE)</f>
        <v>inż.</v>
      </c>
      <c r="D295" s="22" t="str">
        <f>VLOOKUP(E295,studia!$F$1:$I$12,4,FALSE)</f>
        <v>ETP</v>
      </c>
      <c r="E295" s="36" t="s">
        <v>385</v>
      </c>
      <c r="F295" s="36"/>
      <c r="G295" s="37"/>
      <c r="H295" s="37" t="s">
        <v>1204</v>
      </c>
      <c r="I295" s="37" t="s">
        <v>1205</v>
      </c>
      <c r="J295" s="37" t="s">
        <v>1206</v>
      </c>
      <c r="K295" s="37" t="s">
        <v>1198</v>
      </c>
      <c r="L295" s="21" t="str">
        <f>VLOOKUP(K295,Prowadzacy!$F$2:$J$109,2,FALSE)</f>
        <v>Adam</v>
      </c>
      <c r="M295" s="21">
        <f>VLOOKUP(K295,Prowadzacy!$F$2:$K$109,3,FALSE)</f>
        <v>0</v>
      </c>
      <c r="N295" s="21" t="str">
        <f>VLOOKUP(K295,Prowadzacy!$F$2:$K$109,4,FALSE)</f>
        <v>Gozdowiak</v>
      </c>
      <c r="O295" s="22" t="str">
        <f>VLOOKUP(K295,Prowadzacy!$F$2:$M$109,8,FALSE)</f>
        <v xml:space="preserve">Adam | Gozdowiak | Dr inż. |  ( 053111 ) </v>
      </c>
      <c r="P295" s="22" t="str">
        <f>VLOOKUP(K295,Prowadzacy!$F$2:$K$109,5,FALSE)</f>
        <v>K37W05D02</v>
      </c>
      <c r="Q295" s="22" t="str">
        <f>VLOOKUP(K295,Prowadzacy!$F$2:$K$109,6,FALSE)</f>
        <v>ZMPE</v>
      </c>
      <c r="R295" s="36" t="s">
        <v>1030</v>
      </c>
      <c r="S295" s="22" t="str">
        <f>VLOOKUP(R295,Prowadzacy!$F$2:$K$109,2,FALSE)</f>
        <v>Maciej</v>
      </c>
      <c r="T295" s="22">
        <f>VLOOKUP(R295,Prowadzacy!$F$2:$K$109,3,FALSE)</f>
        <v>0</v>
      </c>
      <c r="U295" s="22" t="str">
        <f>VLOOKUP(R295,Prowadzacy!$F$2:$K$109,4,FALSE)</f>
        <v>Antal</v>
      </c>
      <c r="V295" s="22" t="str">
        <f>VLOOKUP(R295,Prowadzacy!$F$2:$M$109,8,FALSE)</f>
        <v xml:space="preserve">Maciej | Antal | Dr inż. |  ( 05357 ) </v>
      </c>
      <c r="W295" s="37"/>
      <c r="X295" s="36" t="s">
        <v>222</v>
      </c>
      <c r="Y295" s="37"/>
      <c r="Z295" s="36"/>
      <c r="AA295" s="12"/>
      <c r="AB295" s="10"/>
      <c r="AC295" s="10"/>
      <c r="AD295" s="10"/>
      <c r="AE295" s="10"/>
      <c r="AF295" s="10"/>
      <c r="AG295" s="10"/>
      <c r="AH295" s="10"/>
      <c r="AI295" s="10"/>
      <c r="AJ295" s="10"/>
      <c r="AK295" s="10"/>
      <c r="AL295" s="10"/>
    </row>
    <row r="296" spans="1:38" ht="66">
      <c r="A296" s="146">
        <v>291</v>
      </c>
      <c r="B296" s="22" t="str">
        <f>VLOOKUP(E296,studia!$F$1:$I$12,2,FALSE)</f>
        <v>Elektrotechnika</v>
      </c>
      <c r="C296" s="22" t="str">
        <f>VLOOKUP(E296,studia!$F$1:$I$12,3,FALSE)</f>
        <v>inż.</v>
      </c>
      <c r="D296" s="22" t="str">
        <f>VLOOKUP(E296,studia!$F$1:$I$12,4,FALSE)</f>
        <v>ETP</v>
      </c>
      <c r="E296" s="36" t="s">
        <v>385</v>
      </c>
      <c r="F296" s="36"/>
      <c r="G296" s="37"/>
      <c r="H296" s="37" t="s">
        <v>1215</v>
      </c>
      <c r="I296" s="37" t="s">
        <v>1216</v>
      </c>
      <c r="J296" s="37" t="s">
        <v>1217</v>
      </c>
      <c r="K296" s="37" t="s">
        <v>1214</v>
      </c>
      <c r="L296" s="21" t="str">
        <f>VLOOKUP(K296,Prowadzacy!$F$2:$J$109,2,FALSE)</f>
        <v>Maciej</v>
      </c>
      <c r="M296" s="21" t="str">
        <f>VLOOKUP(K296,Prowadzacy!$F$2:$K$109,3,FALSE)</f>
        <v>Jakub</v>
      </c>
      <c r="N296" s="21" t="str">
        <f>VLOOKUP(K296,Prowadzacy!$F$2:$K$109,4,FALSE)</f>
        <v>Gwoździewicz</v>
      </c>
      <c r="O296" s="22" t="str">
        <f>VLOOKUP(K296,Prowadzacy!$F$2:$M$109,8,FALSE)</f>
        <v xml:space="preserve">Maciej | Gwoździewicz | Dr inż. |  ( 05389 ) </v>
      </c>
      <c r="P296" s="22" t="str">
        <f>VLOOKUP(K296,Prowadzacy!$F$2:$K$109,5,FALSE)</f>
        <v>K37W05D02</v>
      </c>
      <c r="Q296" s="22" t="str">
        <f>VLOOKUP(K296,Prowadzacy!$F$2:$K$109,6,FALSE)</f>
        <v>ZMPE</v>
      </c>
      <c r="R296" s="36" t="s">
        <v>1046</v>
      </c>
      <c r="S296" s="22" t="str">
        <f>VLOOKUP(R296,Prowadzacy!$F$2:$K$109,2,FALSE)</f>
        <v>Marek</v>
      </c>
      <c r="T296" s="22" t="str">
        <f>VLOOKUP(R296,Prowadzacy!$F$2:$K$109,3,FALSE)</f>
        <v>Paweł</v>
      </c>
      <c r="U296" s="22" t="str">
        <f>VLOOKUP(R296,Prowadzacy!$F$2:$K$109,4,FALSE)</f>
        <v>Ciurys</v>
      </c>
      <c r="V296" s="22" t="str">
        <f>VLOOKUP(R296,Prowadzacy!$F$2:$M$109,8,FALSE)</f>
        <v xml:space="preserve">Marek | Ciurys | Dr hab. inż. |  ( 05369 ) </v>
      </c>
      <c r="W296" s="37"/>
      <c r="X296" s="36" t="s">
        <v>222</v>
      </c>
      <c r="Y296" s="37"/>
      <c r="Z296" s="36"/>
      <c r="AA296" s="12"/>
      <c r="AB296" s="10"/>
      <c r="AC296" s="10"/>
      <c r="AD296" s="10"/>
      <c r="AE296" s="10"/>
      <c r="AF296" s="10"/>
      <c r="AG296" s="10"/>
      <c r="AH296" s="10"/>
      <c r="AI296" s="10"/>
      <c r="AJ296" s="10"/>
      <c r="AK296" s="10"/>
      <c r="AL296" s="10"/>
    </row>
    <row r="297" spans="1:38" ht="66">
      <c r="A297" s="151">
        <v>292</v>
      </c>
      <c r="B297" s="22" t="str">
        <f>VLOOKUP(E297,studia!$F$1:$I$12,2,FALSE)</f>
        <v>Elektrotechnika</v>
      </c>
      <c r="C297" s="22" t="str">
        <f>VLOOKUP(E297,studia!$F$1:$I$12,3,FALSE)</f>
        <v>inż.</v>
      </c>
      <c r="D297" s="22" t="str">
        <f>VLOOKUP(E297,studia!$F$1:$I$12,4,FALSE)</f>
        <v>ETP</v>
      </c>
      <c r="E297" s="36" t="s">
        <v>385</v>
      </c>
      <c r="F297" s="36"/>
      <c r="G297" s="37"/>
      <c r="H297" s="37" t="s">
        <v>1218</v>
      </c>
      <c r="I297" s="37" t="s">
        <v>1219</v>
      </c>
      <c r="J297" s="37" t="s">
        <v>1220</v>
      </c>
      <c r="K297" s="37" t="s">
        <v>1214</v>
      </c>
      <c r="L297" s="21" t="str">
        <f>VLOOKUP(K297,Prowadzacy!$F$2:$J$109,2,FALSE)</f>
        <v>Maciej</v>
      </c>
      <c r="M297" s="21" t="str">
        <f>VLOOKUP(K297,Prowadzacy!$F$2:$K$109,3,FALSE)</f>
        <v>Jakub</v>
      </c>
      <c r="N297" s="21" t="str">
        <f>VLOOKUP(K297,Prowadzacy!$F$2:$K$109,4,FALSE)</f>
        <v>Gwoździewicz</v>
      </c>
      <c r="O297" s="22" t="str">
        <f>VLOOKUP(K297,Prowadzacy!$F$2:$M$109,8,FALSE)</f>
        <v xml:space="preserve">Maciej | Gwoździewicz | Dr inż. |  ( 05389 ) </v>
      </c>
      <c r="P297" s="22" t="str">
        <f>VLOOKUP(K297,Prowadzacy!$F$2:$K$109,5,FALSE)</f>
        <v>K37W05D02</v>
      </c>
      <c r="Q297" s="22" t="str">
        <f>VLOOKUP(K297,Prowadzacy!$F$2:$K$109,6,FALSE)</f>
        <v>ZMPE</v>
      </c>
      <c r="R297" s="36" t="s">
        <v>1046</v>
      </c>
      <c r="S297" s="22" t="str">
        <f>VLOOKUP(R297,Prowadzacy!$F$2:$K$109,2,FALSE)</f>
        <v>Marek</v>
      </c>
      <c r="T297" s="22" t="str">
        <f>VLOOKUP(R297,Prowadzacy!$F$2:$K$109,3,FALSE)</f>
        <v>Paweł</v>
      </c>
      <c r="U297" s="22" t="str">
        <f>VLOOKUP(R297,Prowadzacy!$F$2:$K$109,4,FALSE)</f>
        <v>Ciurys</v>
      </c>
      <c r="V297" s="22" t="str">
        <f>VLOOKUP(R297,Prowadzacy!$F$2:$M$109,8,FALSE)</f>
        <v xml:space="preserve">Marek | Ciurys | Dr hab. inż. |  ( 05369 ) </v>
      </c>
      <c r="W297" s="37"/>
      <c r="X297" s="36" t="s">
        <v>222</v>
      </c>
      <c r="Y297" s="37"/>
      <c r="Z297" s="36"/>
      <c r="AA297" s="12"/>
      <c r="AB297" s="10"/>
      <c r="AC297" s="10"/>
      <c r="AD297" s="10"/>
      <c r="AE297" s="10"/>
      <c r="AF297" s="10"/>
      <c r="AG297" s="10"/>
      <c r="AH297" s="10"/>
      <c r="AI297" s="10"/>
      <c r="AJ297" s="10"/>
      <c r="AK297" s="10"/>
      <c r="AL297" s="10"/>
    </row>
    <row r="298" spans="1:38" ht="168">
      <c r="A298" s="146">
        <v>293</v>
      </c>
      <c r="B298" s="22" t="str">
        <f>VLOOKUP(E298,studia!$F$1:$I$12,2,FALSE)</f>
        <v>Elektrotechnika</v>
      </c>
      <c r="C298" s="22" t="str">
        <f>VLOOKUP(E298,studia!$F$1:$I$12,3,FALSE)</f>
        <v>inż.</v>
      </c>
      <c r="D298" s="22" t="str">
        <f>VLOOKUP(E298,studia!$F$1:$I$12,4,FALSE)</f>
        <v>ETP</v>
      </c>
      <c r="E298" s="36" t="s">
        <v>385</v>
      </c>
      <c r="F298" s="36"/>
      <c r="G298" s="37"/>
      <c r="H298" s="37" t="s">
        <v>1313</v>
      </c>
      <c r="I298" s="37" t="s">
        <v>1314</v>
      </c>
      <c r="J298" s="37" t="s">
        <v>1315</v>
      </c>
      <c r="K298" s="37" t="s">
        <v>1309</v>
      </c>
      <c r="L298" s="21" t="str">
        <f>VLOOKUP(K298,Prowadzacy!$F$2:$J$109,2,FALSE)</f>
        <v>Marcin</v>
      </c>
      <c r="M298" s="21" t="str">
        <f>VLOOKUP(K298,Prowadzacy!$F$2:$K$109,3,FALSE)</f>
        <v>Stanisław</v>
      </c>
      <c r="N298" s="21" t="str">
        <f>VLOOKUP(K298,Prowadzacy!$F$2:$K$109,4,FALSE)</f>
        <v>Pawlak</v>
      </c>
      <c r="O298" s="22" t="str">
        <f>VLOOKUP(K298,Prowadzacy!$F$2:$M$109,8,FALSE)</f>
        <v xml:space="preserve">Marcin | Pawlak | Dr inż. |  ( 05337 ) </v>
      </c>
      <c r="P298" s="22" t="str">
        <f>VLOOKUP(K298,Prowadzacy!$F$2:$K$109,5,FALSE)</f>
        <v>K37W05D02</v>
      </c>
      <c r="Q298" s="22" t="str">
        <f>VLOOKUP(K298,Prowadzacy!$F$2:$K$109,6,FALSE)</f>
        <v>ZNEMAP</v>
      </c>
      <c r="R298" s="36" t="s">
        <v>1464</v>
      </c>
      <c r="S298" s="22" t="str">
        <f>VLOOKUP(R298,Prowadzacy!$F$2:$K$109,2,FALSE)</f>
        <v>Krzysztof</v>
      </c>
      <c r="T298" s="22" t="str">
        <f>VLOOKUP(R298,Prowadzacy!$F$2:$K$109,3,FALSE)</f>
        <v>Paweł</v>
      </c>
      <c r="U298" s="22" t="str">
        <f>VLOOKUP(R298,Prowadzacy!$F$2:$K$109,4,FALSE)</f>
        <v>Dyrcz</v>
      </c>
      <c r="V298" s="22" t="str">
        <f>VLOOKUP(R298,Prowadzacy!$F$2:$M$109,8,FALSE)</f>
        <v xml:space="preserve">Krzysztof | Dyrcz | Dr inż. |  ( 05307 ) </v>
      </c>
      <c r="W298" s="37"/>
      <c r="X298" s="36" t="s">
        <v>222</v>
      </c>
      <c r="Y298" s="37"/>
      <c r="Z298" s="36"/>
      <c r="AA298" s="12"/>
      <c r="AB298" s="10"/>
      <c r="AC298" s="10"/>
      <c r="AD298" s="10"/>
      <c r="AE298" s="10"/>
      <c r="AF298" s="10"/>
      <c r="AG298" s="10"/>
      <c r="AH298" s="10"/>
      <c r="AI298" s="10"/>
      <c r="AJ298" s="10"/>
      <c r="AK298" s="10"/>
      <c r="AL298" s="10"/>
    </row>
    <row r="299" spans="1:38" ht="206.25">
      <c r="A299" s="151">
        <v>294</v>
      </c>
      <c r="B299" s="22" t="str">
        <f>VLOOKUP(E299,studia!$F$1:$I$12,2,FALSE)</f>
        <v>Elektrotechnika</v>
      </c>
      <c r="C299" s="22" t="str">
        <f>VLOOKUP(E299,studia!$F$1:$I$12,3,FALSE)</f>
        <v>inż.</v>
      </c>
      <c r="D299" s="22" t="str">
        <f>VLOOKUP(E299,studia!$F$1:$I$12,4,FALSE)</f>
        <v>ETP</v>
      </c>
      <c r="E299" s="36" t="s">
        <v>385</v>
      </c>
      <c r="F299" s="36"/>
      <c r="G299" s="37"/>
      <c r="H299" s="37" t="s">
        <v>1316</v>
      </c>
      <c r="I299" s="37" t="s">
        <v>1317</v>
      </c>
      <c r="J299" s="37" t="s">
        <v>1318</v>
      </c>
      <c r="K299" s="37" t="s">
        <v>1309</v>
      </c>
      <c r="L299" s="21" t="str">
        <f>VLOOKUP(K299,Prowadzacy!$F$2:$J$109,2,FALSE)</f>
        <v>Marcin</v>
      </c>
      <c r="M299" s="21" t="str">
        <f>VLOOKUP(K299,Prowadzacy!$F$2:$K$109,3,FALSE)</f>
        <v>Stanisław</v>
      </c>
      <c r="N299" s="21" t="str">
        <f>VLOOKUP(K299,Prowadzacy!$F$2:$K$109,4,FALSE)</f>
        <v>Pawlak</v>
      </c>
      <c r="O299" s="22" t="str">
        <f>VLOOKUP(K299,Prowadzacy!$F$2:$M$109,8,FALSE)</f>
        <v xml:space="preserve">Marcin | Pawlak | Dr inż. |  ( 05337 ) </v>
      </c>
      <c r="P299" s="22" t="str">
        <f>VLOOKUP(K299,Prowadzacy!$F$2:$K$109,5,FALSE)</f>
        <v>K37W05D02</v>
      </c>
      <c r="Q299" s="22" t="str">
        <f>VLOOKUP(K299,Prowadzacy!$F$2:$K$109,6,FALSE)</f>
        <v>ZNEMAP</v>
      </c>
      <c r="R299" s="36" t="s">
        <v>1464</v>
      </c>
      <c r="S299" s="22" t="str">
        <f>VLOOKUP(R299,Prowadzacy!$F$2:$K$109,2,FALSE)</f>
        <v>Krzysztof</v>
      </c>
      <c r="T299" s="22" t="str">
        <f>VLOOKUP(R299,Prowadzacy!$F$2:$K$109,3,FALSE)</f>
        <v>Paweł</v>
      </c>
      <c r="U299" s="22" t="str">
        <f>VLOOKUP(R299,Prowadzacy!$F$2:$K$109,4,FALSE)</f>
        <v>Dyrcz</v>
      </c>
      <c r="V299" s="22" t="str">
        <f>VLOOKUP(R299,Prowadzacy!$F$2:$M$109,8,FALSE)</f>
        <v xml:space="preserve">Krzysztof | Dyrcz | Dr inż. |  ( 05307 ) </v>
      </c>
      <c r="W299" s="37"/>
      <c r="X299" s="36" t="s">
        <v>222</v>
      </c>
      <c r="Y299" s="37"/>
      <c r="Z299" s="36"/>
      <c r="AA299" s="12"/>
      <c r="AB299" s="10"/>
      <c r="AC299" s="10"/>
      <c r="AD299" s="10"/>
      <c r="AE299" s="10"/>
      <c r="AF299" s="10"/>
      <c r="AG299" s="10"/>
      <c r="AH299" s="10"/>
      <c r="AI299" s="10"/>
      <c r="AJ299" s="10"/>
      <c r="AK299" s="10"/>
      <c r="AL299" s="10"/>
    </row>
    <row r="300" spans="1:38" ht="257.25">
      <c r="A300" s="146">
        <v>295</v>
      </c>
      <c r="B300" s="22" t="str">
        <f>VLOOKUP(E300,studia!$F$1:$I$12,2,FALSE)</f>
        <v>Elektrotechnika</v>
      </c>
      <c r="C300" s="22" t="str">
        <f>VLOOKUP(E300,studia!$F$1:$I$12,3,FALSE)</f>
        <v>inż.</v>
      </c>
      <c r="D300" s="22" t="str">
        <f>VLOOKUP(E300,studia!$F$1:$I$12,4,FALSE)</f>
        <v>ETP</v>
      </c>
      <c r="E300" s="36" t="s">
        <v>385</v>
      </c>
      <c r="F300" s="163" t="s">
        <v>2172</v>
      </c>
      <c r="G300" s="37" t="s">
        <v>230</v>
      </c>
      <c r="H300" s="37" t="s">
        <v>1396</v>
      </c>
      <c r="I300" s="37" t="s">
        <v>1397</v>
      </c>
      <c r="J300" s="37" t="s">
        <v>1398</v>
      </c>
      <c r="K300" s="37" t="s">
        <v>1389</v>
      </c>
      <c r="L300" s="21" t="str">
        <f>VLOOKUP(K300,Prowadzacy!$F$2:$J$109,2,FALSE)</f>
        <v>Marcin</v>
      </c>
      <c r="M300" s="21">
        <f>VLOOKUP(K300,Prowadzacy!$F$2:$K$109,3,FALSE)</f>
        <v>0</v>
      </c>
      <c r="N300" s="21" t="str">
        <f>VLOOKUP(K300,Prowadzacy!$F$2:$K$109,4,FALSE)</f>
        <v>Wolkiewicz</v>
      </c>
      <c r="O300" s="22" t="str">
        <f>VLOOKUP(K300,Prowadzacy!$F$2:$M$109,8,FALSE)</f>
        <v xml:space="preserve">Marcin | Wolkiewicz | Dr hab. inż. |  ( 05377 ) </v>
      </c>
      <c r="P300" s="22" t="str">
        <f>VLOOKUP(K300,Prowadzacy!$F$2:$K$109,5,FALSE)</f>
        <v>K37W05D02</v>
      </c>
      <c r="Q300" s="22" t="str">
        <f>VLOOKUP(K300,Prowadzacy!$F$2:$K$109,6,FALSE)</f>
        <v>ZNEMAP</v>
      </c>
      <c r="R300" s="36" t="s">
        <v>1166</v>
      </c>
      <c r="S300" s="22" t="str">
        <f>VLOOKUP(R300,Prowadzacy!$F$2:$K$109,2,FALSE)</f>
        <v>Paweł</v>
      </c>
      <c r="T300" s="22" t="str">
        <f>VLOOKUP(R300,Prowadzacy!$F$2:$K$109,3,FALSE)</f>
        <v>Grzegorz</v>
      </c>
      <c r="U300" s="22" t="str">
        <f>VLOOKUP(R300,Prowadzacy!$F$2:$K$109,4,FALSE)</f>
        <v>Ewert</v>
      </c>
      <c r="V300" s="22" t="str">
        <f>VLOOKUP(R300,Prowadzacy!$F$2:$M$109,8,FALSE)</f>
        <v xml:space="preserve">Paweł | Ewert | Dr inż. |  ( 05378 ) </v>
      </c>
      <c r="W300" s="37"/>
      <c r="X300" s="36" t="s">
        <v>222</v>
      </c>
      <c r="Y300" s="37"/>
      <c r="Z300" s="36"/>
      <c r="AA300" s="12"/>
      <c r="AB300" s="10"/>
      <c r="AC300" s="10"/>
      <c r="AD300" s="10"/>
      <c r="AE300" s="10"/>
      <c r="AF300" s="10"/>
      <c r="AG300" s="10"/>
      <c r="AH300" s="10"/>
      <c r="AI300" s="10"/>
      <c r="AJ300" s="10"/>
      <c r="AK300" s="10"/>
      <c r="AL300" s="10"/>
    </row>
    <row r="301" spans="1:38" ht="91.5">
      <c r="A301" s="151">
        <v>296</v>
      </c>
      <c r="B301" s="22" t="str">
        <f>VLOOKUP(E301,studia!$F$1:$I$12,2,FALSE)</f>
        <v>Elektrotechnika</v>
      </c>
      <c r="C301" s="22" t="str">
        <f>VLOOKUP(E301,studia!$F$1:$I$12,3,FALSE)</f>
        <v>inż.</v>
      </c>
      <c r="D301" s="22" t="str">
        <f>VLOOKUP(E301,studia!$F$1:$I$12,4,FALSE)</f>
        <v>ETP</v>
      </c>
      <c r="E301" s="36" t="s">
        <v>385</v>
      </c>
      <c r="F301" s="163" t="s">
        <v>2172</v>
      </c>
      <c r="G301" s="37" t="s">
        <v>230</v>
      </c>
      <c r="H301" s="37" t="s">
        <v>1457</v>
      </c>
      <c r="I301" s="37" t="s">
        <v>1458</v>
      </c>
      <c r="J301" s="37" t="s">
        <v>1459</v>
      </c>
      <c r="K301" s="37" t="s">
        <v>1450</v>
      </c>
      <c r="L301" s="21" t="str">
        <f>VLOOKUP(K301,Prowadzacy!$F$2:$J$109,2,FALSE)</f>
        <v>Tomasz</v>
      </c>
      <c r="M301" s="21" t="str">
        <f>VLOOKUP(K301,Prowadzacy!$F$2:$K$109,3,FALSE)</f>
        <v>Jacek</v>
      </c>
      <c r="N301" s="21" t="str">
        <f>VLOOKUP(K301,Prowadzacy!$F$2:$K$109,4,FALSE)</f>
        <v>Zawilak</v>
      </c>
      <c r="O301" s="22" t="str">
        <f>VLOOKUP(K301,Prowadzacy!$F$2:$M$109,8,FALSE)</f>
        <v xml:space="preserve">Tomasz | Zawilak | Dr inż. |  ( 05362 ) </v>
      </c>
      <c r="P301" s="22" t="str">
        <f>VLOOKUP(K301,Prowadzacy!$F$2:$K$109,5,FALSE)</f>
        <v>K37W05D02</v>
      </c>
      <c r="Q301" s="22" t="str">
        <f>VLOOKUP(K301,Prowadzacy!$F$2:$K$109,6,FALSE)</f>
        <v>ZMPE</v>
      </c>
      <c r="R301" s="36" t="s">
        <v>1198</v>
      </c>
      <c r="S301" s="22" t="str">
        <f>VLOOKUP(R301,Prowadzacy!$F$2:$K$109,2,FALSE)</f>
        <v>Adam</v>
      </c>
      <c r="T301" s="22">
        <f>VLOOKUP(R301,Prowadzacy!$F$2:$K$109,3,FALSE)</f>
        <v>0</v>
      </c>
      <c r="U301" s="22" t="str">
        <f>VLOOKUP(R301,Prowadzacy!$F$2:$K$109,4,FALSE)</f>
        <v>Gozdowiak</v>
      </c>
      <c r="V301" s="22" t="str">
        <f>VLOOKUP(R301,Prowadzacy!$F$2:$M$109,8,FALSE)</f>
        <v xml:space="preserve">Adam | Gozdowiak | Dr inż. |  ( 053111 ) </v>
      </c>
      <c r="W301" s="37"/>
      <c r="X301" s="36" t="s">
        <v>222</v>
      </c>
      <c r="Y301" s="37"/>
      <c r="Z301" s="36"/>
      <c r="AA301" s="12"/>
      <c r="AB301" s="10"/>
      <c r="AC301" s="10"/>
      <c r="AD301" s="10"/>
      <c r="AE301" s="10"/>
      <c r="AF301" s="10"/>
      <c r="AG301" s="10"/>
      <c r="AH301" s="10"/>
      <c r="AI301" s="10"/>
      <c r="AJ301" s="10"/>
      <c r="AK301" s="10"/>
      <c r="AL301" s="10"/>
    </row>
    <row r="302" spans="1:38" ht="91.5">
      <c r="A302" s="146">
        <v>297</v>
      </c>
      <c r="B302" s="22" t="str">
        <f>VLOOKUP(E302,studia!$F$1:$I$12,2,FALSE)</f>
        <v>Elektrotechnika</v>
      </c>
      <c r="C302" s="22" t="str">
        <f>VLOOKUP(E302,studia!$F$1:$I$12,3,FALSE)</f>
        <v>inż.</v>
      </c>
      <c r="D302" s="22" t="str">
        <f>VLOOKUP(E302,studia!$F$1:$I$12,4,FALSE)</f>
        <v>ETP</v>
      </c>
      <c r="E302" s="36" t="s">
        <v>385</v>
      </c>
      <c r="F302" s="163" t="s">
        <v>2172</v>
      </c>
      <c r="G302" s="37" t="s">
        <v>230</v>
      </c>
      <c r="H302" s="37" t="s">
        <v>1460</v>
      </c>
      <c r="I302" s="37" t="s">
        <v>1461</v>
      </c>
      <c r="J302" s="37" t="s">
        <v>1462</v>
      </c>
      <c r="K302" s="37" t="s">
        <v>1450</v>
      </c>
      <c r="L302" s="21" t="str">
        <f>VLOOKUP(K302,Prowadzacy!$F$2:$J$109,2,FALSE)</f>
        <v>Tomasz</v>
      </c>
      <c r="M302" s="21" t="str">
        <f>VLOOKUP(K302,Prowadzacy!$F$2:$K$109,3,FALSE)</f>
        <v>Jacek</v>
      </c>
      <c r="N302" s="21" t="str">
        <f>VLOOKUP(K302,Prowadzacy!$F$2:$K$109,4,FALSE)</f>
        <v>Zawilak</v>
      </c>
      <c r="O302" s="22" t="str">
        <f>VLOOKUP(K302,Prowadzacy!$F$2:$M$109,8,FALSE)</f>
        <v xml:space="preserve">Tomasz | Zawilak | Dr inż. |  ( 05362 ) </v>
      </c>
      <c r="P302" s="22" t="str">
        <f>VLOOKUP(K302,Prowadzacy!$F$2:$K$109,5,FALSE)</f>
        <v>K37W05D02</v>
      </c>
      <c r="Q302" s="22" t="str">
        <f>VLOOKUP(K302,Prowadzacy!$F$2:$K$109,6,FALSE)</f>
        <v>ZMPE</v>
      </c>
      <c r="R302" s="36" t="s">
        <v>1198</v>
      </c>
      <c r="S302" s="22" t="str">
        <f>VLOOKUP(R302,Prowadzacy!$F$2:$K$109,2,FALSE)</f>
        <v>Adam</v>
      </c>
      <c r="T302" s="22">
        <f>VLOOKUP(R302,Prowadzacy!$F$2:$K$109,3,FALSE)</f>
        <v>0</v>
      </c>
      <c r="U302" s="22" t="str">
        <f>VLOOKUP(R302,Prowadzacy!$F$2:$K$109,4,FALSE)</f>
        <v>Gozdowiak</v>
      </c>
      <c r="V302" s="22" t="str">
        <f>VLOOKUP(R302,Prowadzacy!$F$2:$M$109,8,FALSE)</f>
        <v xml:space="preserve">Adam | Gozdowiak | Dr inż. |  ( 053111 ) </v>
      </c>
      <c r="W302" s="37"/>
      <c r="X302" s="36" t="s">
        <v>222</v>
      </c>
      <c r="Y302" s="37"/>
      <c r="Z302" s="36"/>
      <c r="AA302" s="12"/>
      <c r="AB302" s="10"/>
      <c r="AC302" s="10"/>
      <c r="AD302" s="10"/>
      <c r="AE302" s="10"/>
      <c r="AF302" s="10"/>
      <c r="AG302" s="10"/>
      <c r="AH302" s="10"/>
      <c r="AI302" s="10"/>
      <c r="AJ302" s="10"/>
      <c r="AK302" s="10"/>
      <c r="AL302" s="10"/>
    </row>
    <row r="303" spans="1:38" ht="155.25">
      <c r="A303" s="151">
        <v>298</v>
      </c>
      <c r="B303" s="22" t="str">
        <f>VLOOKUP(E303,studia!$F$1:$I$12,2,FALSE)</f>
        <v>Elektrotechnika</v>
      </c>
      <c r="C303" s="22" t="str">
        <f>VLOOKUP(E303,studia!$F$1:$I$12,3,FALSE)</f>
        <v>inż.</v>
      </c>
      <c r="D303" s="22" t="str">
        <f>VLOOKUP(E303,studia!$F$1:$I$12,4,FALSE)</f>
        <v>ETP</v>
      </c>
      <c r="E303" s="36" t="s">
        <v>385</v>
      </c>
      <c r="F303" s="36"/>
      <c r="G303" s="37"/>
      <c r="H303" s="37" t="s">
        <v>1727</v>
      </c>
      <c r="I303" s="37" t="s">
        <v>1728</v>
      </c>
      <c r="J303" s="37" t="s">
        <v>1729</v>
      </c>
      <c r="K303" s="37" t="s">
        <v>1501</v>
      </c>
      <c r="L303" s="21" t="str">
        <f>VLOOKUP(K303,Prowadzacy!$F$2:$J$109,2,FALSE)</f>
        <v>Krystian</v>
      </c>
      <c r="M303" s="21" t="str">
        <f>VLOOKUP(K303,Prowadzacy!$F$2:$K$109,3,FALSE)</f>
        <v>Leonard</v>
      </c>
      <c r="N303" s="21" t="str">
        <f>VLOOKUP(K303,Prowadzacy!$F$2:$K$109,4,FALSE)</f>
        <v>Chrzan</v>
      </c>
      <c r="O303" s="22" t="str">
        <f>VLOOKUP(K303,Prowadzacy!$F$2:$M$109,8,FALSE)</f>
        <v xml:space="preserve">Krystian | Chrzan | Dr hab. inż. |  ( 05101 ) </v>
      </c>
      <c r="P303" s="22" t="str">
        <f>VLOOKUP(K303,Prowadzacy!$F$2:$K$109,5,FALSE)</f>
        <v>K38W05D02</v>
      </c>
      <c r="Q303" s="22" t="str">
        <f>VLOOKUP(K303,Prowadzacy!$F$2:$K$109,6,FALSE)</f>
        <v>ZWN</v>
      </c>
      <c r="R303" s="36" t="s">
        <v>1744</v>
      </c>
      <c r="S303" s="22" t="str">
        <f>VLOOKUP(R303,Prowadzacy!$F$2:$K$109,2,FALSE)</f>
        <v>Lesław</v>
      </c>
      <c r="T303" s="22" t="str">
        <f>VLOOKUP(R303,Prowadzacy!$F$2:$K$109,3,FALSE)</f>
        <v>Adam</v>
      </c>
      <c r="U303" s="22" t="str">
        <f>VLOOKUP(R303,Prowadzacy!$F$2:$K$109,4,FALSE)</f>
        <v>Ładniak</v>
      </c>
      <c r="V303" s="22" t="str">
        <f>VLOOKUP(R303,Prowadzacy!$F$2:$M$109,8,FALSE)</f>
        <v xml:space="preserve">Lesław | Ładniak | Dr inż. |  ( 05112 ) </v>
      </c>
      <c r="W303" s="37" t="s">
        <v>1754</v>
      </c>
      <c r="X303" s="36" t="s">
        <v>221</v>
      </c>
      <c r="Y303" s="37" t="s">
        <v>1755</v>
      </c>
      <c r="Z303" s="36"/>
      <c r="AA303" s="12"/>
      <c r="AB303" s="10"/>
      <c r="AC303" s="10"/>
      <c r="AD303" s="10"/>
      <c r="AE303" s="10"/>
      <c r="AF303" s="10"/>
      <c r="AG303" s="10"/>
      <c r="AH303" s="10"/>
      <c r="AI303" s="10"/>
      <c r="AJ303" s="10"/>
      <c r="AK303" s="10"/>
      <c r="AL303" s="10"/>
    </row>
    <row r="304" spans="1:38" ht="155.25">
      <c r="A304" s="146">
        <v>299</v>
      </c>
      <c r="B304" s="22" t="str">
        <f>VLOOKUP(E304,studia!$F$1:$I$12,2,FALSE)</f>
        <v>Elektrotechnika</v>
      </c>
      <c r="C304" s="22" t="str">
        <f>VLOOKUP(E304,studia!$F$1:$I$12,3,FALSE)</f>
        <v>inż.</v>
      </c>
      <c r="D304" s="22" t="str">
        <f>VLOOKUP(E304,studia!$F$1:$I$12,4,FALSE)</f>
        <v>ETP</v>
      </c>
      <c r="E304" s="36" t="s">
        <v>385</v>
      </c>
      <c r="F304" s="36"/>
      <c r="G304" s="37"/>
      <c r="H304" s="37" t="s">
        <v>1730</v>
      </c>
      <c r="I304" s="37" t="s">
        <v>1731</v>
      </c>
      <c r="J304" s="37" t="s">
        <v>1732</v>
      </c>
      <c r="K304" s="37" t="s">
        <v>1501</v>
      </c>
      <c r="L304" s="21" t="str">
        <f>VLOOKUP(K304,Prowadzacy!$F$2:$J$109,2,FALSE)</f>
        <v>Krystian</v>
      </c>
      <c r="M304" s="21" t="str">
        <f>VLOOKUP(K304,Prowadzacy!$F$2:$K$109,3,FALSE)</f>
        <v>Leonard</v>
      </c>
      <c r="N304" s="21" t="str">
        <f>VLOOKUP(K304,Prowadzacy!$F$2:$K$109,4,FALSE)</f>
        <v>Chrzan</v>
      </c>
      <c r="O304" s="22" t="str">
        <f>VLOOKUP(K304,Prowadzacy!$F$2:$M$109,8,FALSE)</f>
        <v xml:space="preserve">Krystian | Chrzan | Dr hab. inż. |  ( 05101 ) </v>
      </c>
      <c r="P304" s="22" t="str">
        <f>VLOOKUP(K304,Prowadzacy!$F$2:$K$109,5,FALSE)</f>
        <v>K38W05D02</v>
      </c>
      <c r="Q304" s="22" t="str">
        <f>VLOOKUP(K304,Prowadzacy!$F$2:$K$109,6,FALSE)</f>
        <v>ZWN</v>
      </c>
      <c r="R304" s="36" t="s">
        <v>1744</v>
      </c>
      <c r="S304" s="22" t="str">
        <f>VLOOKUP(R304,Prowadzacy!$F$2:$K$109,2,FALSE)</f>
        <v>Lesław</v>
      </c>
      <c r="T304" s="22" t="str">
        <f>VLOOKUP(R304,Prowadzacy!$F$2:$K$109,3,FALSE)</f>
        <v>Adam</v>
      </c>
      <c r="U304" s="22" t="str">
        <f>VLOOKUP(R304,Prowadzacy!$F$2:$K$109,4,FALSE)</f>
        <v>Ładniak</v>
      </c>
      <c r="V304" s="22" t="str">
        <f>VLOOKUP(R304,Prowadzacy!$F$2:$M$109,8,FALSE)</f>
        <v xml:space="preserve">Lesław | Ładniak | Dr inż. |  ( 05112 ) </v>
      </c>
      <c r="W304" s="37" t="s">
        <v>1754</v>
      </c>
      <c r="X304" s="36" t="s">
        <v>221</v>
      </c>
      <c r="Y304" s="37" t="s">
        <v>1755</v>
      </c>
      <c r="Z304" s="36"/>
      <c r="AA304" s="12"/>
      <c r="AB304" s="10"/>
      <c r="AC304" s="10"/>
      <c r="AD304" s="10"/>
      <c r="AE304" s="10"/>
      <c r="AF304" s="10"/>
      <c r="AG304" s="10"/>
      <c r="AH304" s="10"/>
      <c r="AI304" s="10"/>
      <c r="AJ304" s="10"/>
      <c r="AK304" s="10"/>
      <c r="AL304" s="10"/>
    </row>
    <row r="305" spans="1:38" ht="91.5">
      <c r="A305" s="151">
        <v>300</v>
      </c>
      <c r="B305" s="22" t="str">
        <f>VLOOKUP(E305,studia!$F$1:$I$12,2,FALSE)</f>
        <v>Elektrotechnika</v>
      </c>
      <c r="C305" s="22" t="str">
        <f>VLOOKUP(E305,studia!$F$1:$I$12,3,FALSE)</f>
        <v>inż.</v>
      </c>
      <c r="D305" s="22" t="str">
        <f>VLOOKUP(E305,studia!$F$1:$I$12,4,FALSE)</f>
        <v>ETP</v>
      </c>
      <c r="E305" s="36" t="s">
        <v>385</v>
      </c>
      <c r="F305" s="36"/>
      <c r="G305" s="37"/>
      <c r="H305" s="37" t="s">
        <v>2008</v>
      </c>
      <c r="I305" s="37" t="s">
        <v>1735</v>
      </c>
      <c r="J305" s="37" t="s">
        <v>2011</v>
      </c>
      <c r="K305" s="37" t="s">
        <v>1501</v>
      </c>
      <c r="L305" s="21" t="str">
        <f>VLOOKUP(K305,Prowadzacy!$F$2:$J$109,2,FALSE)</f>
        <v>Krystian</v>
      </c>
      <c r="M305" s="21" t="str">
        <f>VLOOKUP(K305,Prowadzacy!$F$2:$K$109,3,FALSE)</f>
        <v>Leonard</v>
      </c>
      <c r="N305" s="21" t="str">
        <f>VLOOKUP(K305,Prowadzacy!$F$2:$K$109,4,FALSE)</f>
        <v>Chrzan</v>
      </c>
      <c r="O305" s="22" t="str">
        <f>VLOOKUP(K305,Prowadzacy!$F$2:$M$109,8,FALSE)</f>
        <v xml:space="preserve">Krystian | Chrzan | Dr hab. inż. |  ( 05101 ) </v>
      </c>
      <c r="P305" s="22" t="str">
        <f>VLOOKUP(K305,Prowadzacy!$F$2:$K$109,5,FALSE)</f>
        <v>K38W05D02</v>
      </c>
      <c r="Q305" s="22" t="str">
        <f>VLOOKUP(K305,Prowadzacy!$F$2:$K$109,6,FALSE)</f>
        <v>ZWN</v>
      </c>
      <c r="R305" s="36" t="s">
        <v>1744</v>
      </c>
      <c r="S305" s="22" t="str">
        <f>VLOOKUP(R305,Prowadzacy!$F$2:$K$109,2,FALSE)</f>
        <v>Lesław</v>
      </c>
      <c r="T305" s="22" t="str">
        <f>VLOOKUP(R305,Prowadzacy!$F$2:$K$109,3,FALSE)</f>
        <v>Adam</v>
      </c>
      <c r="U305" s="22" t="str">
        <f>VLOOKUP(R305,Prowadzacy!$F$2:$K$109,4,FALSE)</f>
        <v>Ładniak</v>
      </c>
      <c r="V305" s="22" t="str">
        <f>VLOOKUP(R305,Prowadzacy!$F$2:$M$109,8,FALSE)</f>
        <v xml:space="preserve">Lesław | Ładniak | Dr inż. |  ( 05112 ) </v>
      </c>
      <c r="W305" s="37" t="s">
        <v>1756</v>
      </c>
      <c r="X305" s="36" t="s">
        <v>222</v>
      </c>
      <c r="Y305" s="37" t="s">
        <v>1757</v>
      </c>
      <c r="Z305" s="36"/>
      <c r="AA305" s="12"/>
      <c r="AB305" s="10"/>
      <c r="AC305" s="10"/>
      <c r="AD305" s="10"/>
      <c r="AE305" s="10"/>
      <c r="AF305" s="10"/>
      <c r="AG305" s="10"/>
      <c r="AH305" s="10"/>
      <c r="AI305" s="10"/>
      <c r="AJ305" s="10"/>
      <c r="AK305" s="10"/>
      <c r="AL305" s="10"/>
    </row>
    <row r="306" spans="1:38" ht="66">
      <c r="A306" s="146">
        <v>301</v>
      </c>
      <c r="B306" s="22" t="str">
        <f>VLOOKUP(E306,studia!$F$1:$I$12,2,FALSE)</f>
        <v>Elektrotechnika</v>
      </c>
      <c r="C306" s="22" t="str">
        <f>VLOOKUP(E306,studia!$F$1:$I$12,3,FALSE)</f>
        <v>inż.</v>
      </c>
      <c r="D306" s="22" t="str">
        <f>VLOOKUP(E306,studia!$F$1:$I$12,4,FALSE)</f>
        <v>ETP</v>
      </c>
      <c r="E306" s="36" t="s">
        <v>385</v>
      </c>
      <c r="F306" s="163" t="s">
        <v>2172</v>
      </c>
      <c r="G306" s="37" t="s">
        <v>230</v>
      </c>
      <c r="H306" s="37" t="s">
        <v>1570</v>
      </c>
      <c r="I306" s="37" t="s">
        <v>1571</v>
      </c>
      <c r="J306" s="37" t="s">
        <v>1572</v>
      </c>
      <c r="K306" s="37" t="s">
        <v>1573</v>
      </c>
      <c r="L306" s="21" t="str">
        <f>VLOOKUP(K306,Prowadzacy!$F$2:$J$109,2,FALSE)</f>
        <v>Tomasz</v>
      </c>
      <c r="M306" s="21">
        <f>VLOOKUP(K306,Prowadzacy!$F$2:$K$109,3,FALSE)</f>
        <v>0</v>
      </c>
      <c r="N306" s="21" t="str">
        <f>VLOOKUP(K306,Prowadzacy!$F$2:$K$109,4,FALSE)</f>
        <v>Czapka</v>
      </c>
      <c r="O306" s="22" t="str">
        <f>VLOOKUP(K306,Prowadzacy!$F$2:$M$109,8,FALSE)</f>
        <v xml:space="preserve">Tomasz | Czapka | Dr inż. |  ( 05158 ) </v>
      </c>
      <c r="P306" s="22" t="str">
        <f>VLOOKUP(K306,Prowadzacy!$F$2:$K$109,5,FALSE)</f>
        <v>K38W05D02</v>
      </c>
      <c r="Q306" s="22" t="str">
        <f>VLOOKUP(K306,Prowadzacy!$F$2:$K$109,6,FALSE)</f>
        <v>ZE</v>
      </c>
      <c r="R306" s="36" t="s">
        <v>1542</v>
      </c>
      <c r="S306" s="22" t="str">
        <f>VLOOKUP(R306,Prowadzacy!$F$2:$K$109,2,FALSE)</f>
        <v>Adam</v>
      </c>
      <c r="T306" s="22" t="str">
        <f>VLOOKUP(R306,Prowadzacy!$F$2:$K$109,3,FALSE)</f>
        <v>Łukasz</v>
      </c>
      <c r="U306" s="22" t="str">
        <f>VLOOKUP(R306,Prowadzacy!$F$2:$K$109,4,FALSE)</f>
        <v>Pelesz</v>
      </c>
      <c r="V306" s="22" t="str">
        <f>VLOOKUP(R306,Prowadzacy!$F$2:$M$109,8,FALSE)</f>
        <v xml:space="preserve">Adam | Pelesz | Dr inż. |  ( 05170 ) </v>
      </c>
      <c r="W306" s="37"/>
      <c r="X306" s="36" t="s">
        <v>222</v>
      </c>
      <c r="Y306" s="37"/>
      <c r="Z306" s="36"/>
      <c r="AA306" s="12"/>
      <c r="AB306" s="10"/>
      <c r="AC306" s="10"/>
      <c r="AD306" s="10"/>
      <c r="AE306" s="10"/>
      <c r="AF306" s="10"/>
      <c r="AG306" s="10"/>
      <c r="AH306" s="10"/>
      <c r="AI306" s="10"/>
      <c r="AJ306" s="10"/>
      <c r="AK306" s="10"/>
      <c r="AL306" s="10"/>
    </row>
    <row r="307" spans="1:38" ht="66">
      <c r="A307" s="151">
        <v>302</v>
      </c>
      <c r="B307" s="22" t="str">
        <f>VLOOKUP(E307,studia!$F$1:$I$12,2,FALSE)</f>
        <v>Elektrotechnika</v>
      </c>
      <c r="C307" s="22" t="str">
        <f>VLOOKUP(E307,studia!$F$1:$I$12,3,FALSE)</f>
        <v>inż.</v>
      </c>
      <c r="D307" s="22" t="str">
        <f>VLOOKUP(E307,studia!$F$1:$I$12,4,FALSE)</f>
        <v>ETP</v>
      </c>
      <c r="E307" s="36" t="s">
        <v>385</v>
      </c>
      <c r="F307" s="36"/>
      <c r="G307" s="37"/>
      <c r="H307" s="37" t="s">
        <v>1580</v>
      </c>
      <c r="I307" s="37" t="s">
        <v>1581</v>
      </c>
      <c r="J307" s="37" t="s">
        <v>1582</v>
      </c>
      <c r="K307" s="37" t="s">
        <v>1573</v>
      </c>
      <c r="L307" s="21" t="str">
        <f>VLOOKUP(K307,Prowadzacy!$F$2:$J$109,2,FALSE)</f>
        <v>Tomasz</v>
      </c>
      <c r="M307" s="21">
        <f>VLOOKUP(K307,Prowadzacy!$F$2:$K$109,3,FALSE)</f>
        <v>0</v>
      </c>
      <c r="N307" s="21" t="str">
        <f>VLOOKUP(K307,Prowadzacy!$F$2:$K$109,4,FALSE)</f>
        <v>Czapka</v>
      </c>
      <c r="O307" s="22" t="str">
        <f>VLOOKUP(K307,Prowadzacy!$F$2:$M$109,8,FALSE)</f>
        <v xml:space="preserve">Tomasz | Czapka | Dr inż. |  ( 05158 ) </v>
      </c>
      <c r="P307" s="22" t="str">
        <f>VLOOKUP(K307,Prowadzacy!$F$2:$K$109,5,FALSE)</f>
        <v>K38W05D02</v>
      </c>
      <c r="Q307" s="22" t="str">
        <f>VLOOKUP(K307,Prowadzacy!$F$2:$K$109,6,FALSE)</f>
        <v>ZE</v>
      </c>
      <c r="R307" s="36" t="s">
        <v>1509</v>
      </c>
      <c r="S307" s="22" t="str">
        <f>VLOOKUP(R307,Prowadzacy!$F$2:$K$109,2,FALSE)</f>
        <v>Agnieszka</v>
      </c>
      <c r="T307" s="22">
        <f>VLOOKUP(R307,Prowadzacy!$F$2:$K$109,3,FALSE)</f>
        <v>0</v>
      </c>
      <c r="U307" s="22" t="str">
        <f>VLOOKUP(R307,Prowadzacy!$F$2:$K$109,4,FALSE)</f>
        <v>Mirkowska</v>
      </c>
      <c r="V307" s="22" t="str">
        <f>VLOOKUP(R307,Prowadzacy!$F$2:$M$109,8,FALSE)</f>
        <v xml:space="preserve">Agnieszka | Mirkowska | Dr inż. |  ( 05178 ) </v>
      </c>
      <c r="W307" s="37"/>
      <c r="X307" s="36" t="s">
        <v>222</v>
      </c>
      <c r="Y307" s="37"/>
      <c r="Z307" s="36"/>
      <c r="AA307" s="12"/>
      <c r="AB307" s="10"/>
      <c r="AC307" s="10"/>
      <c r="AD307" s="10"/>
      <c r="AE307" s="10"/>
      <c r="AF307" s="10"/>
      <c r="AG307" s="10"/>
      <c r="AH307" s="10"/>
      <c r="AI307" s="10"/>
      <c r="AJ307" s="10"/>
      <c r="AK307" s="10"/>
      <c r="AL307" s="10"/>
    </row>
    <row r="308" spans="1:38" ht="104.25">
      <c r="A308" s="146">
        <v>303</v>
      </c>
      <c r="B308" s="22" t="str">
        <f>VLOOKUP(E308,studia!$F$1:$I$12,2,FALSE)</f>
        <v>Elektrotechnika</v>
      </c>
      <c r="C308" s="22" t="str">
        <f>VLOOKUP(E308,studia!$F$1:$I$12,3,FALSE)</f>
        <v>inż.</v>
      </c>
      <c r="D308" s="22" t="str">
        <f>VLOOKUP(E308,studia!$F$1:$I$12,4,FALSE)</f>
        <v>ETP</v>
      </c>
      <c r="E308" s="36" t="s">
        <v>385</v>
      </c>
      <c r="F308" s="36"/>
      <c r="G308" s="37"/>
      <c r="H308" s="37" t="s">
        <v>1801</v>
      </c>
      <c r="I308" s="37" t="s">
        <v>1802</v>
      </c>
      <c r="J308" s="37" t="s">
        <v>1803</v>
      </c>
      <c r="K308" s="37" t="s">
        <v>1740</v>
      </c>
      <c r="L308" s="21" t="str">
        <f>VLOOKUP(K308,Prowadzacy!$F$2:$J$109,2,FALSE)</f>
        <v>Przemysław</v>
      </c>
      <c r="M308" s="21">
        <f>VLOOKUP(K308,Prowadzacy!$F$2:$K$109,3,FALSE)</f>
        <v>0</v>
      </c>
      <c r="N308" s="21" t="str">
        <f>VLOOKUP(K308,Prowadzacy!$F$2:$K$109,4,FALSE)</f>
        <v>Janik</v>
      </c>
      <c r="O308" s="22" t="str">
        <f>VLOOKUP(K308,Prowadzacy!$F$2:$M$109,8,FALSE)</f>
        <v xml:space="preserve">Przemysław | Janik | Dr hab. inż. |  ( 05115 ) </v>
      </c>
      <c r="P308" s="22" t="str">
        <f>VLOOKUP(K308,Prowadzacy!$F$2:$K$109,5,FALSE)</f>
        <v>K38W05D02</v>
      </c>
      <c r="Q308" s="22" t="str">
        <f>VLOOKUP(K308,Prowadzacy!$F$2:$K$109,6,FALSE)</f>
        <v>ZET</v>
      </c>
      <c r="R308" s="36" t="s">
        <v>1634</v>
      </c>
      <c r="S308" s="22"/>
      <c r="T308" s="22"/>
      <c r="U308" s="22"/>
      <c r="V308" s="22"/>
      <c r="W308" s="37"/>
      <c r="X308" s="36" t="s">
        <v>222</v>
      </c>
      <c r="Y308" s="37"/>
      <c r="Z308" s="36"/>
      <c r="AA308" s="12"/>
      <c r="AB308" s="10"/>
      <c r="AC308" s="10"/>
      <c r="AD308" s="10"/>
      <c r="AE308" s="10"/>
      <c r="AF308" s="10"/>
      <c r="AG308" s="10"/>
      <c r="AH308" s="10"/>
      <c r="AI308" s="10"/>
      <c r="AJ308" s="10"/>
      <c r="AK308" s="10"/>
      <c r="AL308" s="10"/>
    </row>
    <row r="309" spans="1:38" ht="129.75">
      <c r="A309" s="151">
        <v>304</v>
      </c>
      <c r="B309" s="22" t="str">
        <f>VLOOKUP(E309,studia!$F$1:$I$12,2,FALSE)</f>
        <v>Elektrotechnika</v>
      </c>
      <c r="C309" s="22" t="str">
        <f>VLOOKUP(E309,studia!$F$1:$I$12,3,FALSE)</f>
        <v>inż.</v>
      </c>
      <c r="D309" s="22" t="str">
        <f>VLOOKUP(E309,studia!$F$1:$I$12,4,FALSE)</f>
        <v>ETP</v>
      </c>
      <c r="E309" s="36" t="s">
        <v>385</v>
      </c>
      <c r="F309" s="163" t="s">
        <v>2172</v>
      </c>
      <c r="G309" s="37" t="s">
        <v>230</v>
      </c>
      <c r="H309" s="37" t="s">
        <v>1807</v>
      </c>
      <c r="I309" s="37" t="s">
        <v>1808</v>
      </c>
      <c r="J309" s="37" t="s">
        <v>1809</v>
      </c>
      <c r="K309" s="37" t="s">
        <v>1740</v>
      </c>
      <c r="L309" s="21" t="str">
        <f>VLOOKUP(K309,Prowadzacy!$F$2:$J$109,2,FALSE)</f>
        <v>Przemysław</v>
      </c>
      <c r="M309" s="21">
        <f>VLOOKUP(K309,Prowadzacy!$F$2:$K$109,3,FALSE)</f>
        <v>0</v>
      </c>
      <c r="N309" s="21" t="str">
        <f>VLOOKUP(K309,Prowadzacy!$F$2:$K$109,4,FALSE)</f>
        <v>Janik</v>
      </c>
      <c r="O309" s="22" t="str">
        <f>VLOOKUP(K309,Prowadzacy!$F$2:$M$109,8,FALSE)</f>
        <v xml:space="preserve">Przemysław | Janik | Dr hab. inż. |  ( 05115 ) </v>
      </c>
      <c r="P309" s="22" t="str">
        <f>VLOOKUP(K309,Prowadzacy!$F$2:$K$109,5,FALSE)</f>
        <v>K38W05D02</v>
      </c>
      <c r="Q309" s="22" t="str">
        <f>VLOOKUP(K309,Prowadzacy!$F$2:$K$109,6,FALSE)</f>
        <v>ZET</v>
      </c>
      <c r="R309" s="36" t="s">
        <v>1739</v>
      </c>
      <c r="S309" s="22"/>
      <c r="T309" s="22"/>
      <c r="U309" s="22"/>
      <c r="V309" s="22"/>
      <c r="W309" s="37"/>
      <c r="X309" s="36" t="s">
        <v>222</v>
      </c>
      <c r="Y309" s="37"/>
      <c r="Z309" s="36"/>
      <c r="AA309" s="12"/>
      <c r="AB309" s="10"/>
      <c r="AC309" s="10"/>
      <c r="AD309" s="10"/>
      <c r="AE309" s="10"/>
      <c r="AF309" s="10"/>
      <c r="AG309" s="10"/>
      <c r="AH309" s="10"/>
      <c r="AI309" s="10"/>
      <c r="AJ309" s="10"/>
      <c r="AK309" s="10"/>
      <c r="AL309" s="10"/>
    </row>
    <row r="310" spans="1:38" ht="66">
      <c r="A310" s="146">
        <v>305</v>
      </c>
      <c r="B310" s="22" t="str">
        <f>VLOOKUP(E310,studia!$F$1:$I$12,2,FALSE)</f>
        <v>Elektrotechnika</v>
      </c>
      <c r="C310" s="22" t="str">
        <f>VLOOKUP(E310,studia!$F$1:$I$12,3,FALSE)</f>
        <v>inż.</v>
      </c>
      <c r="D310" s="22" t="str">
        <f>VLOOKUP(E310,studia!$F$1:$I$12,4,FALSE)</f>
        <v>ETP</v>
      </c>
      <c r="E310" s="36" t="s">
        <v>385</v>
      </c>
      <c r="F310" s="36"/>
      <c r="G310" s="37"/>
      <c r="H310" s="37" t="s">
        <v>1813</v>
      </c>
      <c r="I310" s="37" t="s">
        <v>1814</v>
      </c>
      <c r="J310" s="37" t="s">
        <v>1815</v>
      </c>
      <c r="K310" s="37" t="s">
        <v>1740</v>
      </c>
      <c r="L310" s="21" t="str">
        <f>VLOOKUP(K310,Prowadzacy!$F$2:$J$109,2,FALSE)</f>
        <v>Przemysław</v>
      </c>
      <c r="M310" s="21">
        <f>VLOOKUP(K310,Prowadzacy!$F$2:$K$109,3,FALSE)</f>
        <v>0</v>
      </c>
      <c r="N310" s="21" t="str">
        <f>VLOOKUP(K310,Prowadzacy!$F$2:$K$109,4,FALSE)</f>
        <v>Janik</v>
      </c>
      <c r="O310" s="22" t="str">
        <f>VLOOKUP(K310,Prowadzacy!$F$2:$M$109,8,FALSE)</f>
        <v xml:space="preserve">Przemysław | Janik | Dr hab. inż. |  ( 05115 ) </v>
      </c>
      <c r="P310" s="22" t="str">
        <f>VLOOKUP(K310,Prowadzacy!$F$2:$K$109,5,FALSE)</f>
        <v>K38W05D02</v>
      </c>
      <c r="Q310" s="22" t="str">
        <f>VLOOKUP(K310,Prowadzacy!$F$2:$K$109,6,FALSE)</f>
        <v>ZET</v>
      </c>
      <c r="R310" s="36" t="s">
        <v>1634</v>
      </c>
      <c r="S310" s="22"/>
      <c r="T310" s="22"/>
      <c r="U310" s="22"/>
      <c r="V310" s="22"/>
      <c r="W310" s="37"/>
      <c r="X310" s="36" t="s">
        <v>222</v>
      </c>
      <c r="Y310" s="37"/>
      <c r="Z310" s="36"/>
      <c r="AA310" s="12"/>
      <c r="AB310" s="10"/>
      <c r="AC310" s="10"/>
      <c r="AD310" s="10"/>
      <c r="AE310" s="10"/>
      <c r="AF310" s="10"/>
      <c r="AG310" s="10"/>
      <c r="AH310" s="10"/>
      <c r="AI310" s="10"/>
      <c r="AJ310" s="10"/>
      <c r="AK310" s="10"/>
      <c r="AL310" s="10"/>
    </row>
    <row r="311" spans="1:38" ht="91.5">
      <c r="A311" s="151">
        <v>306</v>
      </c>
      <c r="B311" s="22" t="str">
        <f>VLOOKUP(E311,studia!$F$1:$I$12,2,FALSE)</f>
        <v>Elektrotechnika</v>
      </c>
      <c r="C311" s="22" t="str">
        <f>VLOOKUP(E311,studia!$F$1:$I$12,3,FALSE)</f>
        <v>inż.</v>
      </c>
      <c r="D311" s="22" t="str">
        <f>VLOOKUP(E311,studia!$F$1:$I$12,4,FALSE)</f>
        <v>ETP</v>
      </c>
      <c r="E311" s="36" t="s">
        <v>385</v>
      </c>
      <c r="F311" s="36"/>
      <c r="G311" s="37"/>
      <c r="H311" s="37" t="s">
        <v>1676</v>
      </c>
      <c r="I311" s="37" t="s">
        <v>1677</v>
      </c>
      <c r="J311" s="37" t="s">
        <v>1678</v>
      </c>
      <c r="K311" s="37" t="s">
        <v>1672</v>
      </c>
      <c r="L311" s="21" t="str">
        <f>VLOOKUP(K311,Prowadzacy!$F$2:$J$109,2,FALSE)</f>
        <v>Maciej</v>
      </c>
      <c r="M311" s="21" t="str">
        <f>VLOOKUP(K311,Prowadzacy!$F$2:$K$109,3,FALSE)</f>
        <v>Władysław</v>
      </c>
      <c r="N311" s="21" t="str">
        <f>VLOOKUP(K311,Prowadzacy!$F$2:$K$109,4,FALSE)</f>
        <v>Jaroszewski</v>
      </c>
      <c r="O311" s="22" t="str">
        <f>VLOOKUP(K311,Prowadzacy!$F$2:$M$109,8,FALSE)</f>
        <v xml:space="preserve">Maciej | Jaroszewski | Dr hab. inż. |  ( 05104 ) </v>
      </c>
      <c r="P311" s="22" t="str">
        <f>VLOOKUP(K311,Prowadzacy!$F$2:$K$109,5,FALSE)</f>
        <v>K38W05D02</v>
      </c>
      <c r="Q311" s="22" t="str">
        <f>VLOOKUP(K311,Prowadzacy!$F$2:$K$109,6,FALSE)</f>
        <v>ZWN</v>
      </c>
      <c r="R311" s="36" t="s">
        <v>1573</v>
      </c>
      <c r="S311" s="22" t="str">
        <f>VLOOKUP(R311,Prowadzacy!$F$2:$K$109,2,FALSE)</f>
        <v>Tomasz</v>
      </c>
      <c r="T311" s="22">
        <f>VLOOKUP(R311,Prowadzacy!$F$2:$K$109,3,FALSE)</f>
        <v>0</v>
      </c>
      <c r="U311" s="22" t="str">
        <f>VLOOKUP(R311,Prowadzacy!$F$2:$K$109,4,FALSE)</f>
        <v>Czapka</v>
      </c>
      <c r="V311" s="22" t="str">
        <f>VLOOKUP(R311,Prowadzacy!$F$2:$M$109,8,FALSE)</f>
        <v xml:space="preserve">Tomasz | Czapka | Dr inż. |  ( 05158 ) </v>
      </c>
      <c r="W311" s="37"/>
      <c r="X311" s="36" t="s">
        <v>222</v>
      </c>
      <c r="Y311" s="37"/>
      <c r="Z311" s="36"/>
      <c r="AA311" s="12"/>
      <c r="AB311" s="10"/>
      <c r="AC311" s="10"/>
      <c r="AD311" s="10"/>
      <c r="AE311" s="10"/>
      <c r="AF311" s="10"/>
      <c r="AG311" s="10"/>
      <c r="AH311" s="10"/>
      <c r="AI311" s="10"/>
      <c r="AJ311" s="10"/>
      <c r="AK311" s="10"/>
      <c r="AL311" s="10"/>
    </row>
    <row r="312" spans="1:38" ht="91.5">
      <c r="A312" s="146">
        <v>307</v>
      </c>
      <c r="B312" s="22" t="str">
        <f>VLOOKUP(E312,studia!$F$1:$I$12,2,FALSE)</f>
        <v>Elektrotechnika</v>
      </c>
      <c r="C312" s="22" t="str">
        <f>VLOOKUP(E312,studia!$F$1:$I$12,3,FALSE)</f>
        <v>inż.</v>
      </c>
      <c r="D312" s="22" t="str">
        <f>VLOOKUP(E312,studia!$F$1:$I$12,4,FALSE)</f>
        <v>ETP</v>
      </c>
      <c r="E312" s="36" t="s">
        <v>385</v>
      </c>
      <c r="F312" s="163" t="s">
        <v>2172</v>
      </c>
      <c r="G312" s="37" t="s">
        <v>230</v>
      </c>
      <c r="H312" s="37" t="s">
        <v>1679</v>
      </c>
      <c r="I312" s="37" t="s">
        <v>1680</v>
      </c>
      <c r="J312" s="37" t="s">
        <v>1678</v>
      </c>
      <c r="K312" s="37" t="s">
        <v>1672</v>
      </c>
      <c r="L312" s="21" t="str">
        <f>VLOOKUP(K312,Prowadzacy!$F$2:$J$109,2,FALSE)</f>
        <v>Maciej</v>
      </c>
      <c r="M312" s="21" t="str">
        <f>VLOOKUP(K312,Prowadzacy!$F$2:$K$109,3,FALSE)</f>
        <v>Władysław</v>
      </c>
      <c r="N312" s="21" t="str">
        <f>VLOOKUP(K312,Prowadzacy!$F$2:$K$109,4,FALSE)</f>
        <v>Jaroszewski</v>
      </c>
      <c r="O312" s="22" t="str">
        <f>VLOOKUP(K312,Prowadzacy!$F$2:$M$109,8,FALSE)</f>
        <v xml:space="preserve">Maciej | Jaroszewski | Dr hab. inż. |  ( 05104 ) </v>
      </c>
      <c r="P312" s="22" t="str">
        <f>VLOOKUP(K312,Prowadzacy!$F$2:$K$109,5,FALSE)</f>
        <v>K38W05D02</v>
      </c>
      <c r="Q312" s="22" t="str">
        <f>VLOOKUP(K312,Prowadzacy!$F$2:$K$109,6,FALSE)</f>
        <v>ZWN</v>
      </c>
      <c r="R312" s="36" t="s">
        <v>1573</v>
      </c>
      <c r="S312" s="22" t="str">
        <f>VLOOKUP(R312,Prowadzacy!$F$2:$K$109,2,FALSE)</f>
        <v>Tomasz</v>
      </c>
      <c r="T312" s="22">
        <f>VLOOKUP(R312,Prowadzacy!$F$2:$K$109,3,FALSE)</f>
        <v>0</v>
      </c>
      <c r="U312" s="22" t="str">
        <f>VLOOKUP(R312,Prowadzacy!$F$2:$K$109,4,FALSE)</f>
        <v>Czapka</v>
      </c>
      <c r="V312" s="22" t="str">
        <f>VLOOKUP(R312,Prowadzacy!$F$2:$M$109,8,FALSE)</f>
        <v xml:space="preserve">Tomasz | Czapka | Dr inż. |  ( 05158 ) </v>
      </c>
      <c r="W312" s="37"/>
      <c r="X312" s="36" t="s">
        <v>222</v>
      </c>
      <c r="Y312" s="37"/>
      <c r="Z312" s="36"/>
      <c r="AA312" s="12"/>
      <c r="AB312" s="10"/>
      <c r="AC312" s="10"/>
      <c r="AD312" s="10"/>
      <c r="AE312" s="10"/>
      <c r="AF312" s="10"/>
      <c r="AG312" s="10"/>
      <c r="AH312" s="10"/>
      <c r="AI312" s="10"/>
      <c r="AJ312" s="10"/>
      <c r="AK312" s="10"/>
      <c r="AL312" s="10"/>
    </row>
    <row r="313" spans="1:38" ht="91.5">
      <c r="A313" s="151">
        <v>308</v>
      </c>
      <c r="B313" s="22" t="str">
        <f>VLOOKUP(E313,studia!$F$1:$I$12,2,FALSE)</f>
        <v>Elektrotechnika</v>
      </c>
      <c r="C313" s="22" t="str">
        <f>VLOOKUP(E313,studia!$F$1:$I$12,3,FALSE)</f>
        <v>inż.</v>
      </c>
      <c r="D313" s="22" t="str">
        <f>VLOOKUP(E313,studia!$F$1:$I$12,4,FALSE)</f>
        <v>ETP</v>
      </c>
      <c r="E313" s="36" t="s">
        <v>385</v>
      </c>
      <c r="F313" s="163" t="s">
        <v>2172</v>
      </c>
      <c r="G313" s="37" t="s">
        <v>230</v>
      </c>
      <c r="H313" s="37" t="s">
        <v>1692</v>
      </c>
      <c r="I313" s="37" t="s">
        <v>1693</v>
      </c>
      <c r="J313" s="37" t="s">
        <v>1694</v>
      </c>
      <c r="K313" s="37" t="s">
        <v>1684</v>
      </c>
      <c r="L313" s="21" t="str">
        <f>VLOOKUP(K313,Prowadzacy!$F$2:$J$109,2,FALSE)</f>
        <v>Michał</v>
      </c>
      <c r="M313" s="21">
        <f>VLOOKUP(K313,Prowadzacy!$F$2:$K$109,3,FALSE)</f>
        <v>0</v>
      </c>
      <c r="N313" s="21" t="str">
        <f>VLOOKUP(K313,Prowadzacy!$F$2:$K$109,4,FALSE)</f>
        <v>Jasiński</v>
      </c>
      <c r="O313" s="22" t="str">
        <f>VLOOKUP(K313,Prowadzacy!$F$2:$M$109,8,FALSE)</f>
        <v xml:space="preserve">Michał | Jasiński | Dr inż. |  ( p05180 ) </v>
      </c>
      <c r="P313" s="22" t="str">
        <f>VLOOKUP(K313,Prowadzacy!$F$2:$K$109,5,FALSE)</f>
        <v>K38W05D02</v>
      </c>
      <c r="Q313" s="22" t="str">
        <f>VLOOKUP(K313,Prowadzacy!$F$2:$K$109,6,FALSE)</f>
        <v>ZET</v>
      </c>
      <c r="R313" s="36" t="s">
        <v>1634</v>
      </c>
      <c r="S313" s="22" t="str">
        <f>VLOOKUP(R313,Prowadzacy!$F$2:$K$109,2,FALSE)</f>
        <v>Dominika</v>
      </c>
      <c r="T313" s="22">
        <f>VLOOKUP(R313,Prowadzacy!$F$2:$K$109,3,FALSE)</f>
        <v>0</v>
      </c>
      <c r="U313" s="22" t="str">
        <f>VLOOKUP(R313,Prowadzacy!$F$2:$K$109,4,FALSE)</f>
        <v>Kaczorowska</v>
      </c>
      <c r="V313" s="22" t="str">
        <f>VLOOKUP(R313,Prowadzacy!$F$2:$M$109,8,FALSE)</f>
        <v xml:space="preserve">Dominika | Kaczorowska | Dr inż. |  ( p05181 ) </v>
      </c>
      <c r="W313" s="37"/>
      <c r="X313" s="36" t="s">
        <v>222</v>
      </c>
      <c r="Y313" s="37"/>
      <c r="Z313" s="36"/>
      <c r="AA313" s="12"/>
      <c r="AB313" s="10"/>
      <c r="AC313" s="10"/>
      <c r="AD313" s="10"/>
      <c r="AE313" s="10"/>
      <c r="AF313" s="10"/>
      <c r="AG313" s="10"/>
      <c r="AH313" s="10"/>
      <c r="AI313" s="10"/>
      <c r="AJ313" s="10"/>
      <c r="AK313" s="10"/>
      <c r="AL313" s="10"/>
    </row>
    <row r="314" spans="1:38" ht="91.5">
      <c r="A314" s="146">
        <v>309</v>
      </c>
      <c r="B314" s="22" t="str">
        <f>VLOOKUP(E314,studia!$F$1:$I$12,2,FALSE)</f>
        <v>Elektrotechnika</v>
      </c>
      <c r="C314" s="22" t="str">
        <f>VLOOKUP(E314,studia!$F$1:$I$12,3,FALSE)</f>
        <v>inż.</v>
      </c>
      <c r="D314" s="22" t="str">
        <f>VLOOKUP(E314,studia!$F$1:$I$12,4,FALSE)</f>
        <v>ETP</v>
      </c>
      <c r="E314" s="36" t="s">
        <v>385</v>
      </c>
      <c r="F314" s="163" t="s">
        <v>2172</v>
      </c>
      <c r="G314" s="37" t="s">
        <v>230</v>
      </c>
      <c r="H314" s="37" t="s">
        <v>1635</v>
      </c>
      <c r="I314" s="37" t="s">
        <v>1636</v>
      </c>
      <c r="J314" s="37" t="s">
        <v>1637</v>
      </c>
      <c r="K314" s="37" t="s">
        <v>1634</v>
      </c>
      <c r="L314" s="21" t="str">
        <f>VLOOKUP(K314,Prowadzacy!$F$2:$J$109,2,FALSE)</f>
        <v>Dominika</v>
      </c>
      <c r="M314" s="21">
        <f>VLOOKUP(K314,Prowadzacy!$F$2:$K$109,3,FALSE)</f>
        <v>0</v>
      </c>
      <c r="N314" s="21" t="str">
        <f>VLOOKUP(K314,Prowadzacy!$F$2:$K$109,4,FALSE)</f>
        <v>Kaczorowska</v>
      </c>
      <c r="O314" s="22" t="str">
        <f>VLOOKUP(K314,Prowadzacy!$F$2:$M$109,8,FALSE)</f>
        <v xml:space="preserve">Dominika | Kaczorowska | Dr inż. |  ( p05181 ) </v>
      </c>
      <c r="P314" s="22" t="str">
        <f>VLOOKUP(K314,Prowadzacy!$F$2:$K$109,5,FALSE)</f>
        <v>K38W05D02</v>
      </c>
      <c r="Q314" s="22" t="str">
        <f>VLOOKUP(K314,Prowadzacy!$F$2:$K$109,6,FALSE)</f>
        <v>ZET</v>
      </c>
      <c r="R314" s="36" t="s">
        <v>1684</v>
      </c>
      <c r="S314" s="22" t="str">
        <f>VLOOKUP(R314,Prowadzacy!$F$2:$K$109,2,FALSE)</f>
        <v>Michał</v>
      </c>
      <c r="T314" s="22">
        <f>VLOOKUP(R314,Prowadzacy!$F$2:$K$109,3,FALSE)</f>
        <v>0</v>
      </c>
      <c r="U314" s="22" t="str">
        <f>VLOOKUP(R314,Prowadzacy!$F$2:$K$109,4,FALSE)</f>
        <v>Jasiński</v>
      </c>
      <c r="V314" s="22" t="str">
        <f>VLOOKUP(R314,Prowadzacy!$F$2:$M$109,8,FALSE)</f>
        <v xml:space="preserve">Michał | Jasiński | Dr inż. |  ( p05180 ) </v>
      </c>
      <c r="W314" s="37"/>
      <c r="X314" s="36" t="s">
        <v>222</v>
      </c>
      <c r="Y314" s="37"/>
      <c r="Z314" s="36"/>
      <c r="AA314" s="12"/>
      <c r="AB314" s="10"/>
      <c r="AC314" s="10"/>
      <c r="AD314" s="10"/>
      <c r="AE314" s="10"/>
      <c r="AF314" s="10"/>
      <c r="AG314" s="10"/>
      <c r="AH314" s="10"/>
      <c r="AI314" s="10"/>
      <c r="AJ314" s="10"/>
      <c r="AK314" s="10"/>
      <c r="AL314" s="10"/>
    </row>
    <row r="315" spans="1:38" ht="53.25">
      <c r="A315" s="151">
        <v>310</v>
      </c>
      <c r="B315" s="22" t="str">
        <f>VLOOKUP(E315,studia!$F$1:$I$12,2,FALSE)</f>
        <v>Elektrotechnika</v>
      </c>
      <c r="C315" s="22" t="str">
        <f>VLOOKUP(E315,studia!$F$1:$I$12,3,FALSE)</f>
        <v>inż.</v>
      </c>
      <c r="D315" s="22" t="str">
        <f>VLOOKUP(E315,studia!$F$1:$I$12,4,FALSE)</f>
        <v>ETP</v>
      </c>
      <c r="E315" s="36" t="s">
        <v>385</v>
      </c>
      <c r="F315" s="36"/>
      <c r="G315" s="37"/>
      <c r="H315" s="37" t="s">
        <v>1710</v>
      </c>
      <c r="I315" s="37" t="s">
        <v>1711</v>
      </c>
      <c r="J315" s="37" t="s">
        <v>1712</v>
      </c>
      <c r="K315" s="37" t="s">
        <v>1713</v>
      </c>
      <c r="L315" s="21" t="str">
        <f>VLOOKUP(K315,Prowadzacy!$F$2:$J$109,2,FALSE)</f>
        <v>Anna</v>
      </c>
      <c r="M315" s="21">
        <f>VLOOKUP(K315,Prowadzacy!$F$2:$K$109,3,FALSE)</f>
        <v>0</v>
      </c>
      <c r="N315" s="21" t="str">
        <f>VLOOKUP(K315,Prowadzacy!$F$2:$K$109,4,FALSE)</f>
        <v>Kisiel</v>
      </c>
      <c r="O315" s="22" t="str">
        <f>VLOOKUP(K315,Prowadzacy!$F$2:$M$109,8,FALSE)</f>
        <v xml:space="preserve">Anna | Kisiel | Dr inż. |  ( 05107 ) </v>
      </c>
      <c r="P315" s="22" t="str">
        <f>VLOOKUP(K315,Prowadzacy!$F$2:$K$109,5,FALSE)</f>
        <v>K38W05D02</v>
      </c>
      <c r="Q315" s="22" t="str">
        <f>VLOOKUP(K315,Prowadzacy!$F$2:$K$109,6,FALSE)</f>
        <v>ZE</v>
      </c>
      <c r="R315" s="36" t="s">
        <v>1743</v>
      </c>
      <c r="S315" s="22" t="str">
        <f>VLOOKUP(R315,Prowadzacy!$F$2:$K$109,2,FALSE)</f>
        <v>Jan</v>
      </c>
      <c r="T315" s="22" t="str">
        <f>VLOOKUP(R315,Prowadzacy!$F$2:$K$109,3,FALSE)</f>
        <v>Stanisław</v>
      </c>
      <c r="U315" s="22" t="str">
        <f>VLOOKUP(R315,Prowadzacy!$F$2:$K$109,4,FALSE)</f>
        <v>Ziaja</v>
      </c>
      <c r="V315" s="22" t="str">
        <f>VLOOKUP(R315,Prowadzacy!$F$2:$M$109,8,FALSE)</f>
        <v xml:space="preserve">Jan | Ziaja | Dr hab. inż. |  ( 05132 ) </v>
      </c>
      <c r="W315" s="37"/>
      <c r="X315" s="36" t="s">
        <v>222</v>
      </c>
      <c r="Y315" s="37"/>
      <c r="Z315" s="36"/>
      <c r="AA315" s="12"/>
      <c r="AB315" s="10"/>
      <c r="AC315" s="10"/>
      <c r="AD315" s="10"/>
      <c r="AE315" s="10"/>
      <c r="AF315" s="10"/>
      <c r="AG315" s="10"/>
      <c r="AH315" s="10"/>
      <c r="AI315" s="10"/>
      <c r="AJ315" s="10"/>
      <c r="AK315" s="10"/>
      <c r="AL315" s="10"/>
    </row>
    <row r="316" spans="1:38" ht="91.5">
      <c r="A316" s="146">
        <v>311</v>
      </c>
      <c r="B316" s="22" t="str">
        <f>VLOOKUP(E316,studia!$F$1:$I$12,2,FALSE)</f>
        <v>Elektrotechnika</v>
      </c>
      <c r="C316" s="22" t="str">
        <f>VLOOKUP(E316,studia!$F$1:$I$12,3,FALSE)</f>
        <v>inż.</v>
      </c>
      <c r="D316" s="22" t="str">
        <f>VLOOKUP(E316,studia!$F$1:$I$12,4,FALSE)</f>
        <v>ETP</v>
      </c>
      <c r="E316" s="36" t="s">
        <v>385</v>
      </c>
      <c r="F316" s="163" t="s">
        <v>2172</v>
      </c>
      <c r="G316" s="37" t="s">
        <v>230</v>
      </c>
      <c r="H316" s="37" t="s">
        <v>1714</v>
      </c>
      <c r="I316" s="37" t="s">
        <v>1715</v>
      </c>
      <c r="J316" s="37" t="s">
        <v>1716</v>
      </c>
      <c r="K316" s="37" t="s">
        <v>1713</v>
      </c>
      <c r="L316" s="21" t="str">
        <f>VLOOKUP(K316,Prowadzacy!$F$2:$J$109,2,FALSE)</f>
        <v>Anna</v>
      </c>
      <c r="M316" s="21">
        <f>VLOOKUP(K316,Prowadzacy!$F$2:$K$109,3,FALSE)</f>
        <v>0</v>
      </c>
      <c r="N316" s="21" t="str">
        <f>VLOOKUP(K316,Prowadzacy!$F$2:$K$109,4,FALSE)</f>
        <v>Kisiel</v>
      </c>
      <c r="O316" s="22" t="str">
        <f>VLOOKUP(K316,Prowadzacy!$F$2:$M$109,8,FALSE)</f>
        <v xml:space="preserve">Anna | Kisiel | Dr inż. |  ( 05107 ) </v>
      </c>
      <c r="P316" s="22" t="str">
        <f>VLOOKUP(K316,Prowadzacy!$F$2:$K$109,5,FALSE)</f>
        <v>K38W05D02</v>
      </c>
      <c r="Q316" s="22" t="str">
        <f>VLOOKUP(K316,Prowadzacy!$F$2:$K$109,6,FALSE)</f>
        <v>ZE</v>
      </c>
      <c r="R316" s="36" t="s">
        <v>1741</v>
      </c>
      <c r="S316" s="22" t="str">
        <f>VLOOKUP(R316,Prowadzacy!$F$2:$K$109,2,FALSE)</f>
        <v>Leszek</v>
      </c>
      <c r="T316" s="22" t="str">
        <f>VLOOKUP(R316,Prowadzacy!$F$2:$K$109,3,FALSE)</f>
        <v>Piotr</v>
      </c>
      <c r="U316" s="22" t="str">
        <f>VLOOKUP(R316,Prowadzacy!$F$2:$K$109,4,FALSE)</f>
        <v>Woźny</v>
      </c>
      <c r="V316" s="22" t="str">
        <f>VLOOKUP(R316,Prowadzacy!$F$2:$M$109,8,FALSE)</f>
        <v xml:space="preserve">Leszek | Woźny | Dr inż. |  ( 05131 ) </v>
      </c>
      <c r="W316" s="37"/>
      <c r="X316" s="36" t="s">
        <v>222</v>
      </c>
      <c r="Y316" s="37"/>
      <c r="Z316" s="36"/>
      <c r="AA316" s="12"/>
      <c r="AB316" s="10"/>
      <c r="AC316" s="10"/>
      <c r="AD316" s="10"/>
      <c r="AE316" s="10"/>
      <c r="AF316" s="10"/>
      <c r="AG316" s="10"/>
      <c r="AH316" s="10"/>
      <c r="AI316" s="10"/>
      <c r="AJ316" s="10"/>
      <c r="AK316" s="10"/>
      <c r="AL316" s="10"/>
    </row>
    <row r="317" spans="1:38" ht="129.75">
      <c r="A317" s="151">
        <v>312</v>
      </c>
      <c r="B317" s="22" t="str">
        <f>VLOOKUP(E317,studia!$F$1:$I$12,2,FALSE)</f>
        <v>Elektrotechnika</v>
      </c>
      <c r="C317" s="22" t="str">
        <f>VLOOKUP(E317,studia!$F$1:$I$12,3,FALSE)</f>
        <v>inż.</v>
      </c>
      <c r="D317" s="22" t="str">
        <f>VLOOKUP(E317,studia!$F$1:$I$12,4,FALSE)</f>
        <v>ETP</v>
      </c>
      <c r="E317" s="36" t="s">
        <v>385</v>
      </c>
      <c r="F317" s="36"/>
      <c r="G317" s="37"/>
      <c r="H317" s="37" t="s">
        <v>1526</v>
      </c>
      <c r="I317" s="37" t="s">
        <v>1527</v>
      </c>
      <c r="J317" s="37" t="s">
        <v>2009</v>
      </c>
      <c r="K317" s="37" t="s">
        <v>1522</v>
      </c>
      <c r="L317" s="21" t="str">
        <f>VLOOKUP(K317,Prowadzacy!$F$2:$J$109,2,FALSE)</f>
        <v>Paweł</v>
      </c>
      <c r="M317" s="21" t="str">
        <f>VLOOKUP(K317,Prowadzacy!$F$2:$K$109,3,FALSE)</f>
        <v>Tomasz</v>
      </c>
      <c r="N317" s="21" t="str">
        <f>VLOOKUP(K317,Prowadzacy!$F$2:$K$109,4,FALSE)</f>
        <v>Kostyła</v>
      </c>
      <c r="O317" s="22" t="str">
        <f>VLOOKUP(K317,Prowadzacy!$F$2:$M$109,8,FALSE)</f>
        <v xml:space="preserve">Paweł | Kostyła | Dr inż. |  ( 05108 ) </v>
      </c>
      <c r="P317" s="22" t="str">
        <f>VLOOKUP(K317,Prowadzacy!$F$2:$K$109,5,FALSE)</f>
        <v>K38W05D02</v>
      </c>
      <c r="Q317" s="22" t="str">
        <f>VLOOKUP(K317,Prowadzacy!$F$2:$K$109,6,FALSE)</f>
        <v>ZET</v>
      </c>
      <c r="R317" s="36" t="s">
        <v>1739</v>
      </c>
      <c r="S317" s="22" t="str">
        <f>VLOOKUP(R317,Prowadzacy!$F$2:$K$109,2,FALSE)</f>
        <v>Zbigniew</v>
      </c>
      <c r="T317" s="22" t="str">
        <f>VLOOKUP(R317,Prowadzacy!$F$2:$K$109,3,FALSE)</f>
        <v>Krzysztof</v>
      </c>
      <c r="U317" s="22" t="str">
        <f>VLOOKUP(R317,Prowadzacy!$F$2:$K$109,4,FALSE)</f>
        <v>Wacławek</v>
      </c>
      <c r="V317" s="22" t="str">
        <f>VLOOKUP(R317,Prowadzacy!$F$2:$M$109,8,FALSE)</f>
        <v xml:space="preserve">Zbigniew | Wacławek | Dr inż. |  ( 05129 ) </v>
      </c>
      <c r="W317" s="37" t="s">
        <v>1746</v>
      </c>
      <c r="X317" s="36" t="s">
        <v>221</v>
      </c>
      <c r="Y317" s="37" t="s">
        <v>1747</v>
      </c>
      <c r="Z317" s="36" t="s">
        <v>221</v>
      </c>
      <c r="AA317" s="12"/>
      <c r="AB317" s="10"/>
      <c r="AC317" s="10"/>
      <c r="AD317" s="10"/>
      <c r="AE317" s="10"/>
      <c r="AF317" s="10"/>
      <c r="AG317" s="10"/>
      <c r="AH317" s="10"/>
      <c r="AI317" s="10"/>
      <c r="AJ317" s="10"/>
      <c r="AK317" s="10"/>
      <c r="AL317" s="10"/>
    </row>
    <row r="318" spans="1:38" ht="117">
      <c r="A318" s="146">
        <v>313</v>
      </c>
      <c r="B318" s="22" t="str">
        <f>VLOOKUP(E318,studia!$F$1:$I$12,2,FALSE)</f>
        <v>Elektrotechnika</v>
      </c>
      <c r="C318" s="22" t="str">
        <f>VLOOKUP(E318,studia!$F$1:$I$12,3,FALSE)</f>
        <v>inż.</v>
      </c>
      <c r="D318" s="22" t="str">
        <f>VLOOKUP(E318,studia!$F$1:$I$12,4,FALSE)</f>
        <v>ETP</v>
      </c>
      <c r="E318" s="36" t="s">
        <v>385</v>
      </c>
      <c r="F318" s="36"/>
      <c r="G318" s="37"/>
      <c r="H318" s="37" t="s">
        <v>1528</v>
      </c>
      <c r="I318" s="37" t="s">
        <v>1529</v>
      </c>
      <c r="J318" s="37" t="s">
        <v>2010</v>
      </c>
      <c r="K318" s="37" t="s">
        <v>1522</v>
      </c>
      <c r="L318" s="21" t="str">
        <f>VLOOKUP(K318,Prowadzacy!$F$2:$J$109,2,FALSE)</f>
        <v>Paweł</v>
      </c>
      <c r="M318" s="21" t="str">
        <f>VLOOKUP(K318,Prowadzacy!$F$2:$K$109,3,FALSE)</f>
        <v>Tomasz</v>
      </c>
      <c r="N318" s="21" t="str">
        <f>VLOOKUP(K318,Prowadzacy!$F$2:$K$109,4,FALSE)</f>
        <v>Kostyła</v>
      </c>
      <c r="O318" s="22" t="str">
        <f>VLOOKUP(K318,Prowadzacy!$F$2:$M$109,8,FALSE)</f>
        <v xml:space="preserve">Paweł | Kostyła | Dr inż. |  ( 05108 ) </v>
      </c>
      <c r="P318" s="22" t="str">
        <f>VLOOKUP(K318,Prowadzacy!$F$2:$K$109,5,FALSE)</f>
        <v>K38W05D02</v>
      </c>
      <c r="Q318" s="22" t="str">
        <f>VLOOKUP(K318,Prowadzacy!$F$2:$K$109,6,FALSE)</f>
        <v>ZET</v>
      </c>
      <c r="R318" s="36" t="s">
        <v>1739</v>
      </c>
      <c r="S318" s="22" t="str">
        <f>VLOOKUP(R318,Prowadzacy!$F$2:$K$109,2,FALSE)</f>
        <v>Zbigniew</v>
      </c>
      <c r="T318" s="22" t="str">
        <f>VLOOKUP(R318,Prowadzacy!$F$2:$K$109,3,FALSE)</f>
        <v>Krzysztof</v>
      </c>
      <c r="U318" s="22" t="str">
        <f>VLOOKUP(R318,Prowadzacy!$F$2:$K$109,4,FALSE)</f>
        <v>Wacławek</v>
      </c>
      <c r="V318" s="22" t="str">
        <f>VLOOKUP(R318,Prowadzacy!$F$2:$M$109,8,FALSE)</f>
        <v xml:space="preserve">Zbigniew | Wacławek | Dr inż. |  ( 05129 ) </v>
      </c>
      <c r="W318" s="37" t="s">
        <v>1746</v>
      </c>
      <c r="X318" s="36" t="s">
        <v>221</v>
      </c>
      <c r="Y318" s="37" t="s">
        <v>1747</v>
      </c>
      <c r="Z318" s="36" t="s">
        <v>221</v>
      </c>
      <c r="AA318" s="12"/>
      <c r="AB318" s="10"/>
      <c r="AC318" s="10"/>
      <c r="AD318" s="10"/>
      <c r="AE318" s="10"/>
      <c r="AF318" s="10"/>
      <c r="AG318" s="10"/>
      <c r="AH318" s="10"/>
      <c r="AI318" s="10"/>
      <c r="AJ318" s="10"/>
      <c r="AK318" s="10"/>
      <c r="AL318" s="10"/>
    </row>
    <row r="319" spans="1:38" ht="91.5">
      <c r="A319" s="151">
        <v>314</v>
      </c>
      <c r="B319" s="22" t="str">
        <f>VLOOKUP(E319,studia!$F$1:$I$12,2,FALSE)</f>
        <v>Elektrotechnika</v>
      </c>
      <c r="C319" s="22" t="str">
        <f>VLOOKUP(E319,studia!$F$1:$I$12,3,FALSE)</f>
        <v>inż.</v>
      </c>
      <c r="D319" s="22" t="str">
        <f>VLOOKUP(E319,studia!$F$1:$I$12,4,FALSE)</f>
        <v>ETP</v>
      </c>
      <c r="E319" s="36" t="s">
        <v>385</v>
      </c>
      <c r="F319" s="36"/>
      <c r="G319" s="37"/>
      <c r="H319" s="37" t="s">
        <v>1784</v>
      </c>
      <c r="I319" s="37" t="s">
        <v>1785</v>
      </c>
      <c r="J319" s="37" t="s">
        <v>1786</v>
      </c>
      <c r="K319" s="37" t="s">
        <v>1742</v>
      </c>
      <c r="L319" s="21" t="str">
        <f>VLOOKUP(K319,Prowadzacy!$F$2:$J$109,2,FALSE)</f>
        <v>Krystian</v>
      </c>
      <c r="M319" s="21">
        <f>VLOOKUP(K319,Prowadzacy!$F$2:$K$109,3,FALSE)</f>
        <v>0</v>
      </c>
      <c r="N319" s="21" t="str">
        <f>VLOOKUP(K319,Prowadzacy!$F$2:$K$109,4,FALSE)</f>
        <v>Krawczyk</v>
      </c>
      <c r="O319" s="22" t="str">
        <f>VLOOKUP(K319,Prowadzacy!$F$2:$M$109,8,FALSE)</f>
        <v xml:space="preserve">Krystian | Krawczyk | Dr inż. |  ( 05157 ) </v>
      </c>
      <c r="P319" s="22" t="str">
        <f>VLOOKUP(K319,Prowadzacy!$F$2:$K$109,5,FALSE)</f>
        <v>K38W05D02</v>
      </c>
      <c r="Q319" s="22" t="str">
        <f>VLOOKUP(K319,Prowadzacy!$F$2:$K$109,6,FALSE)</f>
        <v>ZE</v>
      </c>
      <c r="R319" s="36" t="s">
        <v>1614</v>
      </c>
      <c r="S319" s="22"/>
      <c r="T319" s="22"/>
      <c r="U319" s="22"/>
      <c r="V319" s="22"/>
      <c r="W319" s="37"/>
      <c r="X319" s="36" t="s">
        <v>222</v>
      </c>
      <c r="Y319" s="37"/>
      <c r="Z319" s="36"/>
      <c r="AA319" s="12"/>
      <c r="AB319" s="10"/>
      <c r="AC319" s="10"/>
      <c r="AD319" s="10"/>
      <c r="AE319" s="10"/>
      <c r="AF319" s="10"/>
      <c r="AG319" s="10"/>
      <c r="AH319" s="10"/>
      <c r="AI319" s="10"/>
      <c r="AJ319" s="10"/>
      <c r="AK319" s="10"/>
      <c r="AL319" s="10"/>
    </row>
    <row r="320" spans="1:38" ht="104.25">
      <c r="A320" s="146">
        <v>315</v>
      </c>
      <c r="B320" s="22" t="str">
        <f>VLOOKUP(E320,studia!$F$1:$I$12,2,FALSE)</f>
        <v>Elektrotechnika</v>
      </c>
      <c r="C320" s="22" t="str">
        <f>VLOOKUP(E320,studia!$F$1:$I$12,3,FALSE)</f>
        <v>inż.</v>
      </c>
      <c r="D320" s="22" t="str">
        <f>VLOOKUP(E320,studia!$F$1:$I$12,4,FALSE)</f>
        <v>ETP</v>
      </c>
      <c r="E320" s="36" t="s">
        <v>385</v>
      </c>
      <c r="F320" s="36"/>
      <c r="G320" s="37"/>
      <c r="H320" s="37" t="s">
        <v>1787</v>
      </c>
      <c r="I320" s="37" t="s">
        <v>1785</v>
      </c>
      <c r="J320" s="37" t="s">
        <v>1788</v>
      </c>
      <c r="K320" s="37" t="s">
        <v>1742</v>
      </c>
      <c r="L320" s="21" t="str">
        <f>VLOOKUP(K320,Prowadzacy!$F$2:$J$109,2,FALSE)</f>
        <v>Krystian</v>
      </c>
      <c r="M320" s="21">
        <f>VLOOKUP(K320,Prowadzacy!$F$2:$K$109,3,FALSE)</f>
        <v>0</v>
      </c>
      <c r="N320" s="21" t="str">
        <f>VLOOKUP(K320,Prowadzacy!$F$2:$K$109,4,FALSE)</f>
        <v>Krawczyk</v>
      </c>
      <c r="O320" s="22" t="str">
        <f>VLOOKUP(K320,Prowadzacy!$F$2:$M$109,8,FALSE)</f>
        <v xml:space="preserve">Krystian | Krawczyk | Dr inż. |  ( 05157 ) </v>
      </c>
      <c r="P320" s="22" t="str">
        <f>VLOOKUP(K320,Prowadzacy!$F$2:$K$109,5,FALSE)</f>
        <v>K38W05D02</v>
      </c>
      <c r="Q320" s="22" t="str">
        <f>VLOOKUP(K320,Prowadzacy!$F$2:$K$109,6,FALSE)</f>
        <v>ZE</v>
      </c>
      <c r="R320" s="36" t="s">
        <v>1743</v>
      </c>
      <c r="S320" s="22"/>
      <c r="T320" s="22"/>
      <c r="U320" s="22"/>
      <c r="V320" s="22"/>
      <c r="W320" s="37"/>
      <c r="X320" s="36" t="s">
        <v>222</v>
      </c>
      <c r="Y320" s="37"/>
      <c r="Z320" s="36"/>
      <c r="AA320" s="12"/>
      <c r="AB320" s="10"/>
      <c r="AC320" s="10"/>
      <c r="AD320" s="10"/>
      <c r="AE320" s="10"/>
      <c r="AF320" s="10"/>
      <c r="AG320" s="10"/>
      <c r="AH320" s="10"/>
      <c r="AI320" s="10"/>
      <c r="AJ320" s="10"/>
      <c r="AK320" s="10"/>
      <c r="AL320" s="10"/>
    </row>
    <row r="321" spans="1:38" ht="78.75">
      <c r="A321" s="151">
        <v>316</v>
      </c>
      <c r="B321" s="22" t="str">
        <f>VLOOKUP(E321,studia!$F$1:$I$12,2,FALSE)</f>
        <v>Elektrotechnika</v>
      </c>
      <c r="C321" s="22" t="str">
        <f>VLOOKUP(E321,studia!$F$1:$I$12,3,FALSE)</f>
        <v>inż.</v>
      </c>
      <c r="D321" s="22" t="str">
        <f>VLOOKUP(E321,studia!$F$1:$I$12,4,FALSE)</f>
        <v>ETP</v>
      </c>
      <c r="E321" s="36" t="s">
        <v>385</v>
      </c>
      <c r="F321" s="163" t="s">
        <v>2172</v>
      </c>
      <c r="G321" s="37" t="s">
        <v>230</v>
      </c>
      <c r="H321" s="37" t="s">
        <v>1798</v>
      </c>
      <c r="I321" s="37" t="s">
        <v>1799</v>
      </c>
      <c r="J321" s="37" t="s">
        <v>1800</v>
      </c>
      <c r="K321" s="37" t="s">
        <v>1742</v>
      </c>
      <c r="L321" s="21" t="str">
        <f>VLOOKUP(K321,Prowadzacy!$F$2:$J$109,2,FALSE)</f>
        <v>Krystian</v>
      </c>
      <c r="M321" s="21">
        <f>VLOOKUP(K321,Prowadzacy!$F$2:$K$109,3,FALSE)</f>
        <v>0</v>
      </c>
      <c r="N321" s="21" t="str">
        <f>VLOOKUP(K321,Prowadzacy!$F$2:$K$109,4,FALSE)</f>
        <v>Krawczyk</v>
      </c>
      <c r="O321" s="22" t="str">
        <f>VLOOKUP(K321,Prowadzacy!$F$2:$M$109,8,FALSE)</f>
        <v xml:space="preserve">Krystian | Krawczyk | Dr inż. |  ( 05157 ) </v>
      </c>
      <c r="P321" s="22" t="str">
        <f>VLOOKUP(K321,Prowadzacy!$F$2:$K$109,5,FALSE)</f>
        <v>K38W05D02</v>
      </c>
      <c r="Q321" s="22" t="str">
        <f>VLOOKUP(K321,Prowadzacy!$F$2:$K$109,6,FALSE)</f>
        <v>ZE</v>
      </c>
      <c r="R321" s="36" t="s">
        <v>1743</v>
      </c>
      <c r="S321" s="22"/>
      <c r="T321" s="22"/>
      <c r="U321" s="22"/>
      <c r="V321" s="22"/>
      <c r="W321" s="37"/>
      <c r="X321" s="36" t="s">
        <v>222</v>
      </c>
      <c r="Y321" s="37"/>
      <c r="Z321" s="36"/>
      <c r="AA321" s="12"/>
      <c r="AB321" s="10"/>
      <c r="AC321" s="10"/>
      <c r="AD321" s="10"/>
      <c r="AE321" s="10"/>
      <c r="AF321" s="10"/>
      <c r="AG321" s="10"/>
      <c r="AH321" s="10"/>
      <c r="AI321" s="10"/>
      <c r="AJ321" s="10"/>
      <c r="AK321" s="10"/>
      <c r="AL321" s="10"/>
    </row>
    <row r="322" spans="1:38" ht="78.75">
      <c r="A322" s="146">
        <v>317</v>
      </c>
      <c r="B322" s="22" t="str">
        <f>VLOOKUP(E322,studia!$F$1:$I$12,2,FALSE)</f>
        <v>Elektrotechnika</v>
      </c>
      <c r="C322" s="22" t="str">
        <f>VLOOKUP(E322,studia!$F$1:$I$12,3,FALSE)</f>
        <v>inż.</v>
      </c>
      <c r="D322" s="22" t="str">
        <f>VLOOKUP(E322,studia!$F$1:$I$12,4,FALSE)</f>
        <v>ETP</v>
      </c>
      <c r="E322" s="36" t="s">
        <v>385</v>
      </c>
      <c r="F322" s="36"/>
      <c r="G322" s="37"/>
      <c r="H322" s="37" t="s">
        <v>1618</v>
      </c>
      <c r="I322" s="37" t="s">
        <v>1619</v>
      </c>
      <c r="J322" s="37" t="s">
        <v>1620</v>
      </c>
      <c r="K322" s="37" t="s">
        <v>1614</v>
      </c>
      <c r="L322" s="21" t="str">
        <f>VLOOKUP(K322,Prowadzacy!$F$2:$J$109,2,FALSE)</f>
        <v>Marcin</v>
      </c>
      <c r="M322" s="21" t="str">
        <f>VLOOKUP(K322,Prowadzacy!$F$2:$K$109,3,FALSE)</f>
        <v>przemysław</v>
      </c>
      <c r="N322" s="21" t="str">
        <f>VLOOKUP(K322,Prowadzacy!$F$2:$K$109,4,FALSE)</f>
        <v>Lewandowski</v>
      </c>
      <c r="O322" s="22" t="str">
        <f>VLOOKUP(K322,Prowadzacy!$F$2:$M$109,8,FALSE)</f>
        <v xml:space="preserve">Marcin | Lewandowski | Dr inż. |  ( 05166 ) </v>
      </c>
      <c r="P322" s="22" t="str">
        <f>VLOOKUP(K322,Prowadzacy!$F$2:$K$109,5,FALSE)</f>
        <v>K38W05D02</v>
      </c>
      <c r="Q322" s="22" t="str">
        <f>VLOOKUP(K322,Prowadzacy!$F$2:$K$109,6,FALSE)</f>
        <v>ZE</v>
      </c>
      <c r="R322" s="36" t="s">
        <v>1743</v>
      </c>
      <c r="S322" s="22" t="str">
        <f>VLOOKUP(R322,Prowadzacy!$F$2:$K$109,2,FALSE)</f>
        <v>Jan</v>
      </c>
      <c r="T322" s="22" t="str">
        <f>VLOOKUP(R322,Prowadzacy!$F$2:$K$109,3,FALSE)</f>
        <v>Stanisław</v>
      </c>
      <c r="U322" s="22" t="str">
        <f>VLOOKUP(R322,Prowadzacy!$F$2:$K$109,4,FALSE)</f>
        <v>Ziaja</v>
      </c>
      <c r="V322" s="22" t="str">
        <f>VLOOKUP(R322,Prowadzacy!$F$2:$M$109,8,FALSE)</f>
        <v xml:space="preserve">Jan | Ziaja | Dr hab. inż. |  ( 05132 ) </v>
      </c>
      <c r="W322" s="37"/>
      <c r="X322" s="36" t="s">
        <v>222</v>
      </c>
      <c r="Y322" s="37"/>
      <c r="Z322" s="36"/>
      <c r="AA322" s="12"/>
      <c r="AB322" s="10"/>
      <c r="AC322" s="10"/>
      <c r="AD322" s="10"/>
      <c r="AE322" s="10"/>
      <c r="AF322" s="10"/>
      <c r="AG322" s="10"/>
      <c r="AH322" s="10"/>
      <c r="AI322" s="10"/>
      <c r="AJ322" s="10"/>
      <c r="AK322" s="10"/>
      <c r="AL322" s="10"/>
    </row>
    <row r="323" spans="1:38" ht="66">
      <c r="A323" s="151">
        <v>318</v>
      </c>
      <c r="B323" s="22" t="str">
        <f>VLOOKUP(E323,studia!$F$1:$I$12,2,FALSE)</f>
        <v>Elektrotechnika</v>
      </c>
      <c r="C323" s="22" t="str">
        <f>VLOOKUP(E323,studia!$F$1:$I$12,3,FALSE)</f>
        <v>inż.</v>
      </c>
      <c r="D323" s="22" t="str">
        <f>VLOOKUP(E323,studia!$F$1:$I$12,4,FALSE)</f>
        <v>ETP</v>
      </c>
      <c r="E323" s="36" t="s">
        <v>385</v>
      </c>
      <c r="F323" s="36"/>
      <c r="G323" s="37"/>
      <c r="H323" s="37" t="s">
        <v>1766</v>
      </c>
      <c r="I323" s="37" t="s">
        <v>1767</v>
      </c>
      <c r="J323" s="37" t="s">
        <v>1768</v>
      </c>
      <c r="K323" s="37" t="s">
        <v>1769</v>
      </c>
      <c r="L323" s="21" t="str">
        <f>VLOOKUP(K323,Prowadzacy!$F$2:$J$109,2,FALSE)</f>
        <v>Bożena</v>
      </c>
      <c r="M323" s="21">
        <f>VLOOKUP(K323,Prowadzacy!$F$2:$K$109,3,FALSE)</f>
        <v>0</v>
      </c>
      <c r="N323" s="21" t="str">
        <f>VLOOKUP(K323,Prowadzacy!$F$2:$K$109,4,FALSE)</f>
        <v>Łowkis</v>
      </c>
      <c r="O323" s="22" t="str">
        <f>VLOOKUP(K323,Prowadzacy!$F$2:$M$109,8,FALSE)</f>
        <v xml:space="preserve">Bożena | Łowkis | Dr hab. inż. |  ( 05114 ) </v>
      </c>
      <c r="P323" s="22" t="str">
        <f>VLOOKUP(K323,Prowadzacy!$F$2:$K$109,5,FALSE)</f>
        <v>K38W05D02</v>
      </c>
      <c r="Q323" s="22" t="str">
        <f>VLOOKUP(K323,Prowadzacy!$F$2:$K$109,6,FALSE)</f>
        <v>ZE</v>
      </c>
      <c r="R323" s="36" t="s">
        <v>1816</v>
      </c>
      <c r="S323" s="22"/>
      <c r="T323" s="22"/>
      <c r="U323" s="22"/>
      <c r="V323" s="22"/>
      <c r="W323" s="37"/>
      <c r="X323" s="36" t="s">
        <v>222</v>
      </c>
      <c r="Y323" s="37"/>
      <c r="Z323" s="36"/>
      <c r="AA323" s="12"/>
      <c r="AB323" s="10"/>
      <c r="AC323" s="10"/>
      <c r="AD323" s="10"/>
      <c r="AE323" s="10"/>
      <c r="AF323" s="10"/>
      <c r="AG323" s="10"/>
      <c r="AH323" s="10"/>
      <c r="AI323" s="10"/>
      <c r="AJ323" s="10"/>
      <c r="AK323" s="10"/>
      <c r="AL323" s="10"/>
    </row>
    <row r="324" spans="1:38" ht="78.75">
      <c r="A324" s="146">
        <v>319</v>
      </c>
      <c r="B324" s="22" t="str">
        <f>VLOOKUP(E324,studia!$F$1:$I$12,2,FALSE)</f>
        <v>Elektrotechnika</v>
      </c>
      <c r="C324" s="22" t="str">
        <f>VLOOKUP(E324,studia!$F$1:$I$12,3,FALSE)</f>
        <v>inż.</v>
      </c>
      <c r="D324" s="22" t="str">
        <f>VLOOKUP(E324,studia!$F$1:$I$12,4,FALSE)</f>
        <v>ETP</v>
      </c>
      <c r="E324" s="36" t="s">
        <v>385</v>
      </c>
      <c r="F324" s="36"/>
      <c r="G324" s="37"/>
      <c r="H324" s="37" t="s">
        <v>1770</v>
      </c>
      <c r="I324" s="37" t="s">
        <v>1771</v>
      </c>
      <c r="J324" s="37" t="s">
        <v>1772</v>
      </c>
      <c r="K324" s="37" t="s">
        <v>1769</v>
      </c>
      <c r="L324" s="21" t="str">
        <f>VLOOKUP(K324,Prowadzacy!$F$2:$J$109,2,FALSE)</f>
        <v>Bożena</v>
      </c>
      <c r="M324" s="21">
        <f>VLOOKUP(K324,Prowadzacy!$F$2:$K$109,3,FALSE)</f>
        <v>0</v>
      </c>
      <c r="N324" s="21" t="str">
        <f>VLOOKUP(K324,Prowadzacy!$F$2:$K$109,4,FALSE)</f>
        <v>Łowkis</v>
      </c>
      <c r="O324" s="22" t="str">
        <f>VLOOKUP(K324,Prowadzacy!$F$2:$M$109,8,FALSE)</f>
        <v xml:space="preserve">Bożena | Łowkis | Dr hab. inż. |  ( 05114 ) </v>
      </c>
      <c r="P324" s="22" t="str">
        <f>VLOOKUP(K324,Prowadzacy!$F$2:$K$109,5,FALSE)</f>
        <v>K38W05D02</v>
      </c>
      <c r="Q324" s="22" t="str">
        <f>VLOOKUP(K324,Prowadzacy!$F$2:$K$109,6,FALSE)</f>
        <v>ZE</v>
      </c>
      <c r="R324" s="36" t="s">
        <v>1816</v>
      </c>
      <c r="S324" s="22"/>
      <c r="T324" s="22"/>
      <c r="U324" s="22"/>
      <c r="V324" s="22"/>
      <c r="W324" s="37"/>
      <c r="X324" s="36" t="s">
        <v>222</v>
      </c>
      <c r="Y324" s="37"/>
      <c r="Z324" s="36"/>
      <c r="AA324" s="12"/>
      <c r="AB324" s="10"/>
      <c r="AC324" s="10"/>
      <c r="AD324" s="10"/>
      <c r="AE324" s="10"/>
      <c r="AF324" s="10"/>
      <c r="AG324" s="10"/>
      <c r="AH324" s="10"/>
      <c r="AI324" s="10"/>
      <c r="AJ324" s="10"/>
      <c r="AK324" s="10"/>
      <c r="AL324" s="10"/>
    </row>
    <row r="325" spans="1:38" ht="117">
      <c r="A325" s="151">
        <v>320</v>
      </c>
      <c r="B325" s="22" t="str">
        <f>VLOOKUP(E325,studia!$F$1:$I$12,2,FALSE)</f>
        <v>Elektrotechnika</v>
      </c>
      <c r="C325" s="22" t="str">
        <f>VLOOKUP(E325,studia!$F$1:$I$12,3,FALSE)</f>
        <v>inż.</v>
      </c>
      <c r="D325" s="22" t="str">
        <f>VLOOKUP(E325,studia!$F$1:$I$12,4,FALSE)</f>
        <v>ETP</v>
      </c>
      <c r="E325" s="36" t="s">
        <v>385</v>
      </c>
      <c r="F325" s="36"/>
      <c r="G325" s="37"/>
      <c r="H325" s="37" t="s">
        <v>1773</v>
      </c>
      <c r="I325" s="37" t="s">
        <v>1774</v>
      </c>
      <c r="J325" s="37" t="s">
        <v>1775</v>
      </c>
      <c r="K325" s="37" t="s">
        <v>1769</v>
      </c>
      <c r="L325" s="21" t="str">
        <f>VLOOKUP(K325,Prowadzacy!$F$2:$J$109,2,FALSE)</f>
        <v>Bożena</v>
      </c>
      <c r="M325" s="21">
        <f>VLOOKUP(K325,Prowadzacy!$F$2:$K$109,3,FALSE)</f>
        <v>0</v>
      </c>
      <c r="N325" s="21" t="str">
        <f>VLOOKUP(K325,Prowadzacy!$F$2:$K$109,4,FALSE)</f>
        <v>Łowkis</v>
      </c>
      <c r="O325" s="22" t="str">
        <f>VLOOKUP(K325,Prowadzacy!$F$2:$M$109,8,FALSE)</f>
        <v xml:space="preserve">Bożena | Łowkis | Dr hab. inż. |  ( 05114 ) </v>
      </c>
      <c r="P325" s="22" t="str">
        <f>VLOOKUP(K325,Prowadzacy!$F$2:$K$109,5,FALSE)</f>
        <v>K38W05D02</v>
      </c>
      <c r="Q325" s="22" t="str">
        <f>VLOOKUP(K325,Prowadzacy!$F$2:$K$109,6,FALSE)</f>
        <v>ZE</v>
      </c>
      <c r="R325" s="36" t="s">
        <v>1743</v>
      </c>
      <c r="S325" s="22"/>
      <c r="T325" s="22"/>
      <c r="U325" s="22"/>
      <c r="V325" s="22"/>
      <c r="W325" s="37"/>
      <c r="X325" s="36" t="s">
        <v>222</v>
      </c>
      <c r="Y325" s="37"/>
      <c r="Z325" s="36"/>
      <c r="AA325" s="12"/>
      <c r="AB325" s="10"/>
      <c r="AC325" s="10"/>
      <c r="AD325" s="10"/>
      <c r="AE325" s="10"/>
      <c r="AF325" s="10"/>
      <c r="AG325" s="10"/>
      <c r="AH325" s="10"/>
      <c r="AI325" s="10"/>
      <c r="AJ325" s="10"/>
      <c r="AK325" s="10"/>
      <c r="AL325" s="10"/>
    </row>
    <row r="326" spans="1:38" ht="91.5">
      <c r="A326" s="146">
        <v>321</v>
      </c>
      <c r="B326" s="22" t="str">
        <f>VLOOKUP(E326,studia!$F$1:$I$12,2,FALSE)</f>
        <v>Elektrotechnika</v>
      </c>
      <c r="C326" s="22" t="str">
        <f>VLOOKUP(E326,studia!$F$1:$I$12,3,FALSE)</f>
        <v>inż.</v>
      </c>
      <c r="D326" s="22" t="str">
        <f>VLOOKUP(E326,studia!$F$1:$I$12,4,FALSE)</f>
        <v>ETP</v>
      </c>
      <c r="E326" s="36" t="s">
        <v>385</v>
      </c>
      <c r="F326" s="36"/>
      <c r="G326" s="37"/>
      <c r="H326" s="37" t="s">
        <v>1776</v>
      </c>
      <c r="I326" s="37" t="s">
        <v>1777</v>
      </c>
      <c r="J326" s="37" t="s">
        <v>1778</v>
      </c>
      <c r="K326" s="37" t="s">
        <v>1769</v>
      </c>
      <c r="L326" s="21" t="str">
        <f>VLOOKUP(K326,Prowadzacy!$F$2:$J$109,2,FALSE)</f>
        <v>Bożena</v>
      </c>
      <c r="M326" s="21">
        <f>VLOOKUP(K326,Prowadzacy!$F$2:$K$109,3,FALSE)</f>
        <v>0</v>
      </c>
      <c r="N326" s="21" t="str">
        <f>VLOOKUP(K326,Prowadzacy!$F$2:$K$109,4,FALSE)</f>
        <v>Łowkis</v>
      </c>
      <c r="O326" s="22" t="str">
        <f>VLOOKUP(K326,Prowadzacy!$F$2:$M$109,8,FALSE)</f>
        <v xml:space="preserve">Bożena | Łowkis | Dr hab. inż. |  ( 05114 ) </v>
      </c>
      <c r="P326" s="22" t="str">
        <f>VLOOKUP(K326,Prowadzacy!$F$2:$K$109,5,FALSE)</f>
        <v>K38W05D02</v>
      </c>
      <c r="Q326" s="22" t="str">
        <f>VLOOKUP(K326,Prowadzacy!$F$2:$K$109,6,FALSE)</f>
        <v>ZE</v>
      </c>
      <c r="R326" s="36" t="s">
        <v>1573</v>
      </c>
      <c r="S326" s="22"/>
      <c r="T326" s="22"/>
      <c r="U326" s="22"/>
      <c r="V326" s="22"/>
      <c r="W326" s="37"/>
      <c r="X326" s="36" t="s">
        <v>222</v>
      </c>
      <c r="Y326" s="37"/>
      <c r="Z326" s="36"/>
      <c r="AA326" s="12"/>
      <c r="AB326" s="10"/>
      <c r="AC326" s="10"/>
      <c r="AD326" s="10"/>
      <c r="AE326" s="10"/>
      <c r="AF326" s="10"/>
      <c r="AG326" s="10"/>
      <c r="AH326" s="10"/>
      <c r="AI326" s="10"/>
      <c r="AJ326" s="10"/>
      <c r="AK326" s="10"/>
      <c r="AL326" s="10"/>
    </row>
    <row r="327" spans="1:38" ht="66">
      <c r="A327" s="151">
        <v>322</v>
      </c>
      <c r="B327" s="22" t="str">
        <f>VLOOKUP(E327,studia!$F$1:$I$12,2,FALSE)</f>
        <v>Elektrotechnika</v>
      </c>
      <c r="C327" s="22" t="str">
        <f>VLOOKUP(E327,studia!$F$1:$I$12,3,FALSE)</f>
        <v>inż.</v>
      </c>
      <c r="D327" s="22" t="str">
        <f>VLOOKUP(E327,studia!$F$1:$I$12,4,FALSE)</f>
        <v>ETP</v>
      </c>
      <c r="E327" s="36" t="s">
        <v>385</v>
      </c>
      <c r="F327" s="36"/>
      <c r="G327" s="37"/>
      <c r="H327" s="37" t="s">
        <v>1779</v>
      </c>
      <c r="I327" s="37" t="s">
        <v>1780</v>
      </c>
      <c r="J327" s="37" t="s">
        <v>1781</v>
      </c>
      <c r="K327" s="37" t="s">
        <v>1769</v>
      </c>
      <c r="L327" s="21" t="str">
        <f>VLOOKUP(K327,Prowadzacy!$F$2:$J$109,2,FALSE)</f>
        <v>Bożena</v>
      </c>
      <c r="M327" s="21">
        <f>VLOOKUP(K327,Prowadzacy!$F$2:$K$109,3,FALSE)</f>
        <v>0</v>
      </c>
      <c r="N327" s="21" t="str">
        <f>VLOOKUP(K327,Prowadzacy!$F$2:$K$109,4,FALSE)</f>
        <v>Łowkis</v>
      </c>
      <c r="O327" s="22" t="str">
        <f>VLOOKUP(K327,Prowadzacy!$F$2:$M$109,8,FALSE)</f>
        <v xml:space="preserve">Bożena | Łowkis | Dr hab. inż. |  ( 05114 ) </v>
      </c>
      <c r="P327" s="22" t="str">
        <f>VLOOKUP(K327,Prowadzacy!$F$2:$K$109,5,FALSE)</f>
        <v>K38W05D02</v>
      </c>
      <c r="Q327" s="22" t="str">
        <f>VLOOKUP(K327,Prowadzacy!$F$2:$K$109,6,FALSE)</f>
        <v>ZE</v>
      </c>
      <c r="R327" s="36" t="s">
        <v>1573</v>
      </c>
      <c r="S327" s="22"/>
      <c r="T327" s="22"/>
      <c r="U327" s="22"/>
      <c r="V327" s="22"/>
      <c r="W327" s="37"/>
      <c r="X327" s="36" t="s">
        <v>222</v>
      </c>
      <c r="Y327" s="37"/>
      <c r="Z327" s="36"/>
      <c r="AA327" s="12"/>
      <c r="AB327" s="10"/>
      <c r="AC327" s="10"/>
      <c r="AD327" s="10"/>
      <c r="AE327" s="10"/>
      <c r="AF327" s="10"/>
      <c r="AG327" s="10"/>
      <c r="AH327" s="10"/>
      <c r="AI327" s="10"/>
      <c r="AJ327" s="10"/>
      <c r="AK327" s="10"/>
      <c r="AL327" s="10"/>
    </row>
    <row r="328" spans="1:38" ht="78.75">
      <c r="A328" s="146">
        <v>323</v>
      </c>
      <c r="B328" s="22" t="str">
        <f>VLOOKUP(E328,studia!$F$1:$I$12,2,FALSE)</f>
        <v>Elektrotechnika</v>
      </c>
      <c r="C328" s="22" t="str">
        <f>VLOOKUP(E328,studia!$F$1:$I$12,3,FALSE)</f>
        <v>inż.</v>
      </c>
      <c r="D328" s="22" t="str">
        <f>VLOOKUP(E328,studia!$F$1:$I$12,4,FALSE)</f>
        <v>ETP</v>
      </c>
      <c r="E328" s="36" t="s">
        <v>385</v>
      </c>
      <c r="F328" s="163" t="s">
        <v>2172</v>
      </c>
      <c r="G328" s="37" t="s">
        <v>230</v>
      </c>
      <c r="H328" s="37" t="s">
        <v>1516</v>
      </c>
      <c r="I328" s="37" t="s">
        <v>1517</v>
      </c>
      <c r="J328" s="37" t="s">
        <v>1518</v>
      </c>
      <c r="K328" s="37" t="s">
        <v>1509</v>
      </c>
      <c r="L328" s="21" t="str">
        <f>VLOOKUP(K328,Prowadzacy!$F$2:$J$109,2,FALSE)</f>
        <v>Agnieszka</v>
      </c>
      <c r="M328" s="21">
        <f>VLOOKUP(K328,Prowadzacy!$F$2:$K$109,3,FALSE)</f>
        <v>0</v>
      </c>
      <c r="N328" s="21" t="str">
        <f>VLOOKUP(K328,Prowadzacy!$F$2:$K$109,4,FALSE)</f>
        <v>Mirkowska</v>
      </c>
      <c r="O328" s="22" t="str">
        <f>VLOOKUP(K328,Prowadzacy!$F$2:$M$109,8,FALSE)</f>
        <v xml:space="preserve">Agnieszka | Mirkowska | Dr inż. |  ( 05178 ) </v>
      </c>
      <c r="P328" s="22" t="str">
        <f>VLOOKUP(K328,Prowadzacy!$F$2:$K$109,5,FALSE)</f>
        <v>K38W05D02</v>
      </c>
      <c r="Q328" s="22" t="str">
        <f>VLOOKUP(K328,Prowadzacy!$F$2:$K$109,6,FALSE)</f>
        <v>ZE</v>
      </c>
      <c r="R328" s="36" t="s">
        <v>1614</v>
      </c>
      <c r="S328" s="22" t="str">
        <f>VLOOKUP(R328,Prowadzacy!$F$2:$K$109,2,FALSE)</f>
        <v>Marcin</v>
      </c>
      <c r="T328" s="22" t="str">
        <f>VLOOKUP(R328,Prowadzacy!$F$2:$K$109,3,FALSE)</f>
        <v>przemysław</v>
      </c>
      <c r="U328" s="22" t="str">
        <f>VLOOKUP(R328,Prowadzacy!$F$2:$K$109,4,FALSE)</f>
        <v>Lewandowski</v>
      </c>
      <c r="V328" s="22" t="str">
        <f>VLOOKUP(R328,Prowadzacy!$F$2:$M$109,8,FALSE)</f>
        <v xml:space="preserve">Marcin | Lewandowski | Dr inż. |  ( 05166 ) </v>
      </c>
      <c r="W328" s="37"/>
      <c r="X328" s="36" t="s">
        <v>222</v>
      </c>
      <c r="Y328" s="37"/>
      <c r="Z328" s="36" t="s">
        <v>222</v>
      </c>
      <c r="AA328" s="12"/>
      <c r="AB328" s="10"/>
      <c r="AC328" s="10"/>
      <c r="AD328" s="10"/>
      <c r="AE328" s="10"/>
      <c r="AF328" s="10"/>
      <c r="AG328" s="10"/>
      <c r="AH328" s="10"/>
      <c r="AI328" s="10"/>
      <c r="AJ328" s="10"/>
      <c r="AK328" s="10"/>
      <c r="AL328" s="10"/>
    </row>
    <row r="329" spans="1:38" ht="129.75">
      <c r="A329" s="151">
        <v>324</v>
      </c>
      <c r="B329" s="22" t="str">
        <f>VLOOKUP(E329,studia!$F$1:$I$12,2,FALSE)</f>
        <v>Elektrotechnika</v>
      </c>
      <c r="C329" s="22" t="str">
        <f>VLOOKUP(E329,studia!$F$1:$I$12,3,FALSE)</f>
        <v>inż.</v>
      </c>
      <c r="D329" s="22" t="str">
        <f>VLOOKUP(E329,studia!$F$1:$I$12,4,FALSE)</f>
        <v>ETP</v>
      </c>
      <c r="E329" s="36" t="s">
        <v>385</v>
      </c>
      <c r="F329" s="36"/>
      <c r="G329" s="37"/>
      <c r="H329" s="37" t="s">
        <v>1543</v>
      </c>
      <c r="I329" s="37" t="s">
        <v>1544</v>
      </c>
      <c r="J329" s="37" t="s">
        <v>1545</v>
      </c>
      <c r="K329" s="37" t="s">
        <v>1542</v>
      </c>
      <c r="L329" s="21" t="str">
        <f>VLOOKUP(K329,Prowadzacy!$F$2:$J$109,2,FALSE)</f>
        <v>Adam</v>
      </c>
      <c r="M329" s="21" t="str">
        <f>VLOOKUP(K329,Prowadzacy!$F$2:$K$109,3,FALSE)</f>
        <v>Łukasz</v>
      </c>
      <c r="N329" s="21" t="str">
        <f>VLOOKUP(K329,Prowadzacy!$F$2:$K$109,4,FALSE)</f>
        <v>Pelesz</v>
      </c>
      <c r="O329" s="22" t="str">
        <f>VLOOKUP(K329,Prowadzacy!$F$2:$M$109,8,FALSE)</f>
        <v xml:space="preserve">Adam | Pelesz | Dr inż. |  ( 05170 ) </v>
      </c>
      <c r="P329" s="22" t="str">
        <f>VLOOKUP(K329,Prowadzacy!$F$2:$K$109,5,FALSE)</f>
        <v>K38W05D02</v>
      </c>
      <c r="Q329" s="22" t="str">
        <f>VLOOKUP(K329,Prowadzacy!$F$2:$K$109,6,FALSE)</f>
        <v>ZWN</v>
      </c>
      <c r="R329" s="36" t="s">
        <v>1573</v>
      </c>
      <c r="S329" s="22" t="str">
        <f>VLOOKUP(R329,Prowadzacy!$F$2:$K$109,2,FALSE)</f>
        <v>Tomasz</v>
      </c>
      <c r="T329" s="22">
        <f>VLOOKUP(R329,Prowadzacy!$F$2:$K$109,3,FALSE)</f>
        <v>0</v>
      </c>
      <c r="U329" s="22" t="str">
        <f>VLOOKUP(R329,Prowadzacy!$F$2:$K$109,4,FALSE)</f>
        <v>Czapka</v>
      </c>
      <c r="V329" s="22" t="str">
        <f>VLOOKUP(R329,Prowadzacy!$F$2:$M$109,8,FALSE)</f>
        <v xml:space="preserve">Tomasz | Czapka | Dr inż. |  ( 05158 ) </v>
      </c>
      <c r="W329" s="37"/>
      <c r="X329" s="36" t="s">
        <v>222</v>
      </c>
      <c r="Y329" s="37"/>
      <c r="Z329" s="36"/>
      <c r="AA329" s="12"/>
      <c r="AB329" s="10"/>
      <c r="AC329" s="10"/>
      <c r="AD329" s="10"/>
      <c r="AE329" s="10"/>
      <c r="AF329" s="10"/>
      <c r="AG329" s="10"/>
      <c r="AH329" s="10"/>
      <c r="AI329" s="10"/>
      <c r="AJ329" s="10"/>
      <c r="AK329" s="10"/>
      <c r="AL329" s="10"/>
    </row>
    <row r="330" spans="1:38" ht="142.5">
      <c r="A330" s="146">
        <v>325</v>
      </c>
      <c r="B330" s="22" t="str">
        <f>VLOOKUP(E330,studia!$F$1:$I$12,2,FALSE)</f>
        <v>Elektrotechnika</v>
      </c>
      <c r="C330" s="22" t="str">
        <f>VLOOKUP(E330,studia!$F$1:$I$12,3,FALSE)</f>
        <v>inż.</v>
      </c>
      <c r="D330" s="22" t="str">
        <f>VLOOKUP(E330,studia!$F$1:$I$12,4,FALSE)</f>
        <v>ETP</v>
      </c>
      <c r="E330" s="36" t="s">
        <v>385</v>
      </c>
      <c r="F330" s="163" t="s">
        <v>2172</v>
      </c>
      <c r="G330" s="37" t="s">
        <v>230</v>
      </c>
      <c r="H330" s="37" t="s">
        <v>1546</v>
      </c>
      <c r="I330" s="37" t="s">
        <v>1547</v>
      </c>
      <c r="J330" s="37" t="s">
        <v>1548</v>
      </c>
      <c r="K330" s="37" t="s">
        <v>1542</v>
      </c>
      <c r="L330" s="21" t="str">
        <f>VLOOKUP(K330,Prowadzacy!$F$2:$J$109,2,FALSE)</f>
        <v>Adam</v>
      </c>
      <c r="M330" s="21" t="str">
        <f>VLOOKUP(K330,Prowadzacy!$F$2:$K$109,3,FALSE)</f>
        <v>Łukasz</v>
      </c>
      <c r="N330" s="21" t="str">
        <f>VLOOKUP(K330,Prowadzacy!$F$2:$K$109,4,FALSE)</f>
        <v>Pelesz</v>
      </c>
      <c r="O330" s="22" t="str">
        <f>VLOOKUP(K330,Prowadzacy!$F$2:$M$109,8,FALSE)</f>
        <v xml:space="preserve">Adam | Pelesz | Dr inż. |  ( 05170 ) </v>
      </c>
      <c r="P330" s="22" t="str">
        <f>VLOOKUP(K330,Prowadzacy!$F$2:$K$109,5,FALSE)</f>
        <v>K38W05D02</v>
      </c>
      <c r="Q330" s="22" t="str">
        <f>VLOOKUP(K330,Prowadzacy!$F$2:$K$109,6,FALSE)</f>
        <v>ZWN</v>
      </c>
      <c r="R330" s="36" t="s">
        <v>1573</v>
      </c>
      <c r="S330" s="22" t="str">
        <f>VLOOKUP(R330,Prowadzacy!$F$2:$K$109,2,FALSE)</f>
        <v>Tomasz</v>
      </c>
      <c r="T330" s="22">
        <f>VLOOKUP(R330,Prowadzacy!$F$2:$K$109,3,FALSE)</f>
        <v>0</v>
      </c>
      <c r="U330" s="22" t="str">
        <f>VLOOKUP(R330,Prowadzacy!$F$2:$K$109,4,FALSE)</f>
        <v>Czapka</v>
      </c>
      <c r="V330" s="22" t="str">
        <f>VLOOKUP(R330,Prowadzacy!$F$2:$M$109,8,FALSE)</f>
        <v xml:space="preserve">Tomasz | Czapka | Dr inż. |  ( 05158 ) </v>
      </c>
      <c r="W330" s="37"/>
      <c r="X330" s="36" t="s">
        <v>222</v>
      </c>
      <c r="Y330" s="37"/>
      <c r="Z330" s="36"/>
      <c r="AA330" s="12"/>
      <c r="AB330" s="10"/>
      <c r="AC330" s="10"/>
      <c r="AD330" s="10"/>
      <c r="AE330" s="10"/>
      <c r="AF330" s="10"/>
      <c r="AG330" s="10"/>
      <c r="AH330" s="10"/>
      <c r="AI330" s="10"/>
      <c r="AJ330" s="10"/>
      <c r="AK330" s="10"/>
      <c r="AL330" s="10"/>
    </row>
    <row r="331" spans="1:38" ht="117">
      <c r="A331" s="151">
        <v>326</v>
      </c>
      <c r="B331" s="22" t="str">
        <f>VLOOKUP(E331,studia!$F$1:$I$12,2,FALSE)</f>
        <v>Elektrotechnika</v>
      </c>
      <c r="C331" s="22" t="str">
        <f>VLOOKUP(E331,studia!$F$1:$I$12,3,FALSE)</f>
        <v>inż.</v>
      </c>
      <c r="D331" s="22" t="str">
        <f>VLOOKUP(E331,studia!$F$1:$I$12,4,FALSE)</f>
        <v>ETP</v>
      </c>
      <c r="E331" s="36" t="s">
        <v>385</v>
      </c>
      <c r="F331" s="36"/>
      <c r="G331" s="37"/>
      <c r="H331" s="37" t="s">
        <v>1549</v>
      </c>
      <c r="I331" s="37" t="s">
        <v>1550</v>
      </c>
      <c r="J331" s="37" t="s">
        <v>1551</v>
      </c>
      <c r="K331" s="37" t="s">
        <v>1542</v>
      </c>
      <c r="L331" s="21" t="str">
        <f>VLOOKUP(K331,Prowadzacy!$F$2:$J$109,2,FALSE)</f>
        <v>Adam</v>
      </c>
      <c r="M331" s="21" t="str">
        <f>VLOOKUP(K331,Prowadzacy!$F$2:$K$109,3,FALSE)</f>
        <v>Łukasz</v>
      </c>
      <c r="N331" s="21" t="str">
        <f>VLOOKUP(K331,Prowadzacy!$F$2:$K$109,4,FALSE)</f>
        <v>Pelesz</v>
      </c>
      <c r="O331" s="22" t="str">
        <f>VLOOKUP(K331,Prowadzacy!$F$2:$M$109,8,FALSE)</f>
        <v xml:space="preserve">Adam | Pelesz | Dr inż. |  ( 05170 ) </v>
      </c>
      <c r="P331" s="22" t="str">
        <f>VLOOKUP(K331,Prowadzacy!$F$2:$K$109,5,FALSE)</f>
        <v>K38W05D02</v>
      </c>
      <c r="Q331" s="22" t="str">
        <f>VLOOKUP(K331,Prowadzacy!$F$2:$K$109,6,FALSE)</f>
        <v>ZWN</v>
      </c>
      <c r="R331" s="36" t="s">
        <v>1573</v>
      </c>
      <c r="S331" s="22" t="str">
        <f>VLOOKUP(R331,Prowadzacy!$F$2:$K$109,2,FALSE)</f>
        <v>Tomasz</v>
      </c>
      <c r="T331" s="22">
        <f>VLOOKUP(R331,Prowadzacy!$F$2:$K$109,3,FALSE)</f>
        <v>0</v>
      </c>
      <c r="U331" s="22" t="str">
        <f>VLOOKUP(R331,Prowadzacy!$F$2:$K$109,4,FALSE)</f>
        <v>Czapka</v>
      </c>
      <c r="V331" s="22" t="str">
        <f>VLOOKUP(R331,Prowadzacy!$F$2:$M$109,8,FALSE)</f>
        <v xml:space="preserve">Tomasz | Czapka | Dr inż. |  ( 05158 ) </v>
      </c>
      <c r="W331" s="37"/>
      <c r="X331" s="36" t="s">
        <v>222</v>
      </c>
      <c r="Y331" s="37"/>
      <c r="Z331" s="36"/>
      <c r="AA331" s="12"/>
      <c r="AB331" s="10"/>
      <c r="AC331" s="10"/>
      <c r="AD331" s="10"/>
      <c r="AE331" s="10"/>
      <c r="AF331" s="10"/>
      <c r="AG331" s="10"/>
      <c r="AH331" s="10"/>
      <c r="AI331" s="10"/>
      <c r="AJ331" s="10"/>
      <c r="AK331" s="10"/>
      <c r="AL331" s="10"/>
    </row>
    <row r="332" spans="1:38" ht="129.75">
      <c r="A332" s="146">
        <v>327</v>
      </c>
      <c r="B332" s="22" t="str">
        <f>VLOOKUP(E332,studia!$F$1:$I$12,2,FALSE)</f>
        <v>Elektrotechnika</v>
      </c>
      <c r="C332" s="22" t="str">
        <f>VLOOKUP(E332,studia!$F$1:$I$12,3,FALSE)</f>
        <v>inż.</v>
      </c>
      <c r="D332" s="22" t="str">
        <f>VLOOKUP(E332,studia!$F$1:$I$12,4,FALSE)</f>
        <v>ETP</v>
      </c>
      <c r="E332" s="36" t="s">
        <v>385</v>
      </c>
      <c r="F332" s="163" t="s">
        <v>2172</v>
      </c>
      <c r="G332" s="37" t="s">
        <v>230</v>
      </c>
      <c r="H332" s="37" t="s">
        <v>1552</v>
      </c>
      <c r="I332" s="37" t="s">
        <v>1553</v>
      </c>
      <c r="J332" s="37" t="s">
        <v>1554</v>
      </c>
      <c r="K332" s="37" t="s">
        <v>1542</v>
      </c>
      <c r="L332" s="21" t="str">
        <f>VLOOKUP(K332,Prowadzacy!$F$2:$J$109,2,FALSE)</f>
        <v>Adam</v>
      </c>
      <c r="M332" s="21" t="str">
        <f>VLOOKUP(K332,Prowadzacy!$F$2:$K$109,3,FALSE)</f>
        <v>Łukasz</v>
      </c>
      <c r="N332" s="21" t="str">
        <f>VLOOKUP(K332,Prowadzacy!$F$2:$K$109,4,FALSE)</f>
        <v>Pelesz</v>
      </c>
      <c r="O332" s="22" t="str">
        <f>VLOOKUP(K332,Prowadzacy!$F$2:$M$109,8,FALSE)</f>
        <v xml:space="preserve">Adam | Pelesz | Dr inż. |  ( 05170 ) </v>
      </c>
      <c r="P332" s="22" t="str">
        <f>VLOOKUP(K332,Prowadzacy!$F$2:$K$109,5,FALSE)</f>
        <v>K38W05D02</v>
      </c>
      <c r="Q332" s="22" t="str">
        <f>VLOOKUP(K332,Prowadzacy!$F$2:$K$109,6,FALSE)</f>
        <v>ZWN</v>
      </c>
      <c r="R332" s="36" t="s">
        <v>1573</v>
      </c>
      <c r="S332" s="22" t="str">
        <f>VLOOKUP(R332,Prowadzacy!$F$2:$K$109,2,FALSE)</f>
        <v>Tomasz</v>
      </c>
      <c r="T332" s="22">
        <f>VLOOKUP(R332,Prowadzacy!$F$2:$K$109,3,FALSE)</f>
        <v>0</v>
      </c>
      <c r="U332" s="22" t="str">
        <f>VLOOKUP(R332,Prowadzacy!$F$2:$K$109,4,FALSE)</f>
        <v>Czapka</v>
      </c>
      <c r="V332" s="22" t="str">
        <f>VLOOKUP(R332,Prowadzacy!$F$2:$M$109,8,FALSE)</f>
        <v xml:space="preserve">Tomasz | Czapka | Dr inż. |  ( 05158 ) </v>
      </c>
      <c r="W332" s="37"/>
      <c r="X332" s="36" t="s">
        <v>222</v>
      </c>
      <c r="Y332" s="37"/>
      <c r="Z332" s="36"/>
      <c r="AA332" s="12"/>
      <c r="AB332" s="10"/>
      <c r="AC332" s="10"/>
      <c r="AD332" s="10"/>
      <c r="AE332" s="10"/>
      <c r="AF332" s="10"/>
      <c r="AG332" s="10"/>
      <c r="AH332" s="10"/>
      <c r="AI332" s="10"/>
      <c r="AJ332" s="10"/>
      <c r="AK332" s="10"/>
      <c r="AL332" s="10"/>
    </row>
    <row r="333" spans="1:38" ht="117">
      <c r="A333" s="151">
        <v>328</v>
      </c>
      <c r="B333" s="22" t="str">
        <f>VLOOKUP(E333,studia!$F$1:$I$12,2,FALSE)</f>
        <v>Elektrotechnika</v>
      </c>
      <c r="C333" s="22" t="str">
        <f>VLOOKUP(E333,studia!$F$1:$I$12,3,FALSE)</f>
        <v>inż.</v>
      </c>
      <c r="D333" s="22" t="str">
        <f>VLOOKUP(E333,studia!$F$1:$I$12,4,FALSE)</f>
        <v>ETP</v>
      </c>
      <c r="E333" s="36" t="s">
        <v>385</v>
      </c>
      <c r="F333" s="163" t="s">
        <v>2172</v>
      </c>
      <c r="G333" s="37" t="s">
        <v>230</v>
      </c>
      <c r="H333" s="37" t="s">
        <v>1657</v>
      </c>
      <c r="I333" s="37" t="s">
        <v>1658</v>
      </c>
      <c r="J333" s="37" t="s">
        <v>1659</v>
      </c>
      <c r="K333" s="37" t="s">
        <v>1644</v>
      </c>
      <c r="L333" s="21" t="str">
        <f>VLOOKUP(K333,Prowadzacy!$F$2:$J$109,2,FALSE)</f>
        <v>Jacek</v>
      </c>
      <c r="M333" s="21" t="str">
        <f>VLOOKUP(K333,Prowadzacy!$F$2:$K$109,3,FALSE)</f>
        <v>Jerzy</v>
      </c>
      <c r="N333" s="21" t="str">
        <f>VLOOKUP(K333,Prowadzacy!$F$2:$K$109,4,FALSE)</f>
        <v>Rezmer</v>
      </c>
      <c r="O333" s="22" t="str">
        <f>VLOOKUP(K333,Prowadzacy!$F$2:$M$109,8,FALSE)</f>
        <v xml:space="preserve">Jacek | Rezmer | Dr hab. inż. |  ( 05120 ) </v>
      </c>
      <c r="P333" s="22" t="str">
        <f>VLOOKUP(K333,Prowadzacy!$F$2:$K$109,5,FALSE)</f>
        <v>K38W05D02</v>
      </c>
      <c r="Q333" s="22" t="str">
        <f>VLOOKUP(K333,Prowadzacy!$F$2:$K$109,6,FALSE)</f>
        <v>ZET</v>
      </c>
      <c r="R333" s="36" t="s">
        <v>1720</v>
      </c>
      <c r="S333" s="22" t="str">
        <f>VLOOKUP(R333,Prowadzacy!$F$2:$K$109,2,FALSE)</f>
        <v>Tomasz</v>
      </c>
      <c r="T333" s="22" t="str">
        <f>VLOOKUP(R333,Prowadzacy!$F$2:$K$109,3,FALSE)</f>
        <v>Stanisław</v>
      </c>
      <c r="U333" s="22" t="str">
        <f>VLOOKUP(R333,Prowadzacy!$F$2:$K$109,4,FALSE)</f>
        <v>Sikorski</v>
      </c>
      <c r="V333" s="22" t="str">
        <f>VLOOKUP(R333,Prowadzacy!$F$2:$M$109,8,FALSE)</f>
        <v xml:space="preserve">Tomasz | Sikorski | Dr hab. inż. |  ( 05141 ) </v>
      </c>
      <c r="W333" s="37"/>
      <c r="X333" s="36" t="s">
        <v>222</v>
      </c>
      <c r="Y333" s="37"/>
      <c r="Z333" s="36"/>
      <c r="AA333" s="12"/>
      <c r="AB333" s="10"/>
      <c r="AC333" s="10"/>
      <c r="AD333" s="10"/>
      <c r="AE333" s="10"/>
      <c r="AF333" s="10"/>
      <c r="AG333" s="10"/>
      <c r="AH333" s="10"/>
      <c r="AI333" s="10"/>
      <c r="AJ333" s="10"/>
      <c r="AK333" s="10"/>
      <c r="AL333" s="10"/>
    </row>
    <row r="334" spans="1:38" ht="78.75">
      <c r="A334" s="146">
        <v>329</v>
      </c>
      <c r="B334" s="22" t="str">
        <f>VLOOKUP(E334,studia!$F$1:$I$12,2,FALSE)</f>
        <v>Elektrotechnika</v>
      </c>
      <c r="C334" s="22" t="str">
        <f>VLOOKUP(E334,studia!$F$1:$I$12,3,FALSE)</f>
        <v>inż.</v>
      </c>
      <c r="D334" s="22" t="str">
        <f>VLOOKUP(E334,studia!$F$1:$I$12,4,FALSE)</f>
        <v>ETP</v>
      </c>
      <c r="E334" s="36" t="s">
        <v>385</v>
      </c>
      <c r="F334" s="36"/>
      <c r="G334" s="37"/>
      <c r="H334" s="37" t="s">
        <v>1628</v>
      </c>
      <c r="I334" s="37" t="s">
        <v>1629</v>
      </c>
      <c r="J334" s="37" t="s">
        <v>1630</v>
      </c>
      <c r="K334" s="37" t="s">
        <v>1624</v>
      </c>
      <c r="L334" s="21" t="str">
        <f>VLOOKUP(K334,Prowadzacy!$F$2:$J$109,2,FALSE)</f>
        <v>Krzysztof</v>
      </c>
      <c r="M334" s="21">
        <f>VLOOKUP(K334,Prowadzacy!$F$2:$K$109,3,FALSE)</f>
        <v>0</v>
      </c>
      <c r="N334" s="21" t="str">
        <f>VLOOKUP(K334,Prowadzacy!$F$2:$K$109,4,FALSE)</f>
        <v>Wieczorek</v>
      </c>
      <c r="O334" s="22" t="str">
        <f>VLOOKUP(K334,Prowadzacy!$F$2:$M$109,8,FALSE)</f>
        <v xml:space="preserve">Krzysztof | Wieczorek | Dr hab. inż. |  ( 05144 ) </v>
      </c>
      <c r="P334" s="22" t="str">
        <f>VLOOKUP(K334,Prowadzacy!$F$2:$K$109,5,FALSE)</f>
        <v>K38W05D02</v>
      </c>
      <c r="Q334" s="22" t="str">
        <f>VLOOKUP(K334,Prowadzacy!$F$2:$K$109,6,FALSE)</f>
        <v>ZWN</v>
      </c>
      <c r="R334" s="36" t="s">
        <v>1573</v>
      </c>
      <c r="S334" s="22" t="str">
        <f>VLOOKUP(R334,Prowadzacy!$F$2:$K$109,2,FALSE)</f>
        <v>Tomasz</v>
      </c>
      <c r="T334" s="22">
        <f>VLOOKUP(R334,Prowadzacy!$F$2:$K$109,3,FALSE)</f>
        <v>0</v>
      </c>
      <c r="U334" s="22" t="str">
        <f>VLOOKUP(R334,Prowadzacy!$F$2:$K$109,4,FALSE)</f>
        <v>Czapka</v>
      </c>
      <c r="V334" s="22" t="str">
        <f>VLOOKUP(R334,Prowadzacy!$F$2:$M$109,8,FALSE)</f>
        <v xml:space="preserve">Tomasz | Czapka | Dr inż. |  ( 05158 ) </v>
      </c>
      <c r="W334" s="37"/>
      <c r="X334" s="36" t="s">
        <v>222</v>
      </c>
      <c r="Y334" s="37"/>
      <c r="Z334" s="36"/>
      <c r="AA334" s="12"/>
      <c r="AB334" s="10"/>
      <c r="AC334" s="10"/>
      <c r="AD334" s="10"/>
      <c r="AE334" s="10"/>
      <c r="AF334" s="10"/>
      <c r="AG334" s="10"/>
      <c r="AH334" s="10"/>
      <c r="AI334" s="10"/>
      <c r="AJ334" s="10"/>
      <c r="AK334" s="10"/>
      <c r="AL334" s="10"/>
    </row>
    <row r="335" spans="1:38" ht="206.25">
      <c r="A335" s="151">
        <v>330</v>
      </c>
      <c r="B335" s="22" t="str">
        <f>VLOOKUP(E335,studia!$F$1:$I$12,2,FALSE)</f>
        <v>Elektrotechnika</v>
      </c>
      <c r="C335" s="22" t="str">
        <f>VLOOKUP(E335,studia!$F$1:$I$12,3,FALSE)</f>
        <v>inż.</v>
      </c>
      <c r="D335" s="22" t="str">
        <f>VLOOKUP(E335,studia!$F$1:$I$12,4,FALSE)</f>
        <v>ETP</v>
      </c>
      <c r="E335" s="36" t="s">
        <v>385</v>
      </c>
      <c r="F335" s="36"/>
      <c r="G335" s="37"/>
      <c r="H335" s="37" t="s">
        <v>1596</v>
      </c>
      <c r="I335" s="37" t="s">
        <v>1597</v>
      </c>
      <c r="J335" s="37" t="s">
        <v>1598</v>
      </c>
      <c r="K335" s="37" t="s">
        <v>1589</v>
      </c>
      <c r="L335" s="21" t="str">
        <f>VLOOKUP(K335,Prowadzacy!$F$2:$J$109,2,FALSE)</f>
        <v>Paweł</v>
      </c>
      <c r="M335" s="21">
        <f>VLOOKUP(K335,Prowadzacy!$F$2:$K$109,3,FALSE)</f>
        <v>0</v>
      </c>
      <c r="N335" s="21" t="str">
        <f>VLOOKUP(K335,Prowadzacy!$F$2:$K$109,4,FALSE)</f>
        <v>Żyłka</v>
      </c>
      <c r="O335" s="22" t="str">
        <f>VLOOKUP(K335,Prowadzacy!$F$2:$M$109,8,FALSE)</f>
        <v xml:space="preserve">Paweł | Żyłka | Dr hab. inż. |  ( 05134 ) </v>
      </c>
      <c r="P335" s="22" t="str">
        <f>VLOOKUP(K335,Prowadzacy!$F$2:$K$109,5,FALSE)</f>
        <v>K38W05D02</v>
      </c>
      <c r="Q335" s="22" t="str">
        <f>VLOOKUP(K335,Prowadzacy!$F$2:$K$109,6,FALSE)</f>
        <v>ZE</v>
      </c>
      <c r="R335" s="36" t="s">
        <v>1742</v>
      </c>
      <c r="S335" s="22" t="str">
        <f>VLOOKUP(R335,Prowadzacy!$F$2:$K$109,2,FALSE)</f>
        <v>Krystian</v>
      </c>
      <c r="T335" s="22">
        <f>VLOOKUP(R335,Prowadzacy!$F$2:$K$109,3,FALSE)</f>
        <v>0</v>
      </c>
      <c r="U335" s="22" t="str">
        <f>VLOOKUP(R335,Prowadzacy!$F$2:$K$109,4,FALSE)</f>
        <v>Krawczyk</v>
      </c>
      <c r="V335" s="22" t="str">
        <f>VLOOKUP(R335,Prowadzacy!$F$2:$M$109,8,FALSE)</f>
        <v xml:space="preserve">Krystian | Krawczyk | Dr inż. |  ( 05157 ) </v>
      </c>
      <c r="W335" s="37"/>
      <c r="X335" s="36" t="s">
        <v>222</v>
      </c>
      <c r="Y335" s="37"/>
      <c r="Z335" s="36"/>
      <c r="AA335" s="12"/>
      <c r="AB335" s="10"/>
      <c r="AC335" s="10"/>
      <c r="AD335" s="10"/>
      <c r="AE335" s="10"/>
      <c r="AF335" s="10"/>
      <c r="AG335" s="10"/>
      <c r="AH335" s="10"/>
      <c r="AI335" s="10"/>
      <c r="AJ335" s="10"/>
      <c r="AK335" s="10"/>
      <c r="AL335" s="10"/>
    </row>
    <row r="336" spans="1:38" ht="142.5">
      <c r="A336" s="146">
        <v>331</v>
      </c>
      <c r="B336" s="22" t="str">
        <f>VLOOKUP(E336,studia!$F$1:$I$12,2,FALSE)</f>
        <v>Elektrotechnika</v>
      </c>
      <c r="C336" s="22" t="str">
        <f>VLOOKUP(E336,studia!$F$1:$I$12,3,FALSE)</f>
        <v>mgr</v>
      </c>
      <c r="D336" s="22" t="str">
        <f>VLOOKUP(E336,studia!$F$1:$I$12,4,FALSE)</f>
        <v>CPE</v>
      </c>
      <c r="E336" s="36" t="s">
        <v>609</v>
      </c>
      <c r="F336" s="36"/>
      <c r="G336" s="37"/>
      <c r="H336" s="37" t="s">
        <v>865</v>
      </c>
      <c r="I336" s="37" t="s">
        <v>866</v>
      </c>
      <c r="J336" s="37" t="s">
        <v>867</v>
      </c>
      <c r="K336" s="37" t="s">
        <v>861</v>
      </c>
      <c r="L336" s="21" t="str">
        <f>VLOOKUP(K336,Prowadzacy!$F$2:$J$109,2,FALSE)</f>
        <v>Justyna</v>
      </c>
      <c r="M336" s="21">
        <f>VLOOKUP(K336,Prowadzacy!$F$2:$K$109,3,FALSE)</f>
        <v>0</v>
      </c>
      <c r="N336" s="21" t="str">
        <f>VLOOKUP(K336,Prowadzacy!$F$2:$K$109,4,FALSE)</f>
        <v>Herlender</v>
      </c>
      <c r="O336" s="22" t="str">
        <f>VLOOKUP(K336,Prowadzacy!$F$2:$M$109,8,FALSE)</f>
        <v xml:space="preserve">Justyna | Herlender | Dr inż. |  ( p52341 ) </v>
      </c>
      <c r="P336" s="22" t="str">
        <f>VLOOKUP(K336,Prowadzacy!$F$2:$K$109,5,FALSE)</f>
        <v>K36W05D02</v>
      </c>
      <c r="Q336" s="22" t="str">
        <f>VLOOKUP(K336,Prowadzacy!$F$2:$K$109,6,FALSE)</f>
        <v>ZAS</v>
      </c>
      <c r="R336" s="36" t="s">
        <v>842</v>
      </c>
      <c r="S336" s="22" t="str">
        <f>VLOOKUP(R336,Prowadzacy!$F$2:$K$109,2,FALSE)</f>
        <v>Bartosz</v>
      </c>
      <c r="T336" s="22" t="str">
        <f>VLOOKUP(R336,Prowadzacy!$F$2:$K$109,3,FALSE)</f>
        <v>Jan</v>
      </c>
      <c r="U336" s="22" t="str">
        <f>VLOOKUP(R336,Prowadzacy!$F$2:$K$109,4,FALSE)</f>
        <v>Brusiłowicz</v>
      </c>
      <c r="V336" s="22" t="str">
        <f>VLOOKUP(R336,Prowadzacy!$F$2:$M$109,8,FALSE)</f>
        <v xml:space="preserve">Bartosz | Brusiłowicz | Dr inż. |  ( 05413 ) </v>
      </c>
      <c r="W336" s="37"/>
      <c r="X336" s="36" t="s">
        <v>222</v>
      </c>
      <c r="Y336" s="37"/>
      <c r="Z336" s="36"/>
      <c r="AA336" s="12"/>
      <c r="AB336" s="10"/>
      <c r="AC336" s="10"/>
      <c r="AD336" s="10"/>
      <c r="AE336" s="10"/>
      <c r="AF336" s="10"/>
      <c r="AG336" s="10"/>
      <c r="AH336" s="10"/>
      <c r="AI336" s="10"/>
      <c r="AJ336" s="10"/>
      <c r="AK336" s="10"/>
      <c r="AL336" s="10"/>
    </row>
    <row r="337" spans="1:38" ht="104.25">
      <c r="A337" s="151">
        <v>332</v>
      </c>
      <c r="B337" s="22" t="str">
        <f>VLOOKUP(E337,studia!$F$1:$I$12,2,FALSE)</f>
        <v>Elektrotechnika</v>
      </c>
      <c r="C337" s="22" t="str">
        <f>VLOOKUP(E337,studia!$F$1:$I$12,3,FALSE)</f>
        <v>mgr</v>
      </c>
      <c r="D337" s="22" t="str">
        <f>VLOOKUP(E337,studia!$F$1:$I$12,4,FALSE)</f>
        <v>CPE</v>
      </c>
      <c r="E337" s="36" t="s">
        <v>609</v>
      </c>
      <c r="F337" s="36"/>
      <c r="G337" s="37"/>
      <c r="H337" s="37" t="s">
        <v>820</v>
      </c>
      <c r="I337" s="37" t="s">
        <v>821</v>
      </c>
      <c r="J337" s="37" t="s">
        <v>822</v>
      </c>
      <c r="K337" s="37" t="s">
        <v>819</v>
      </c>
      <c r="L337" s="21" t="str">
        <f>VLOOKUP(K337,Prowadzacy!$F$2:$J$109,2,FALSE)</f>
        <v>Jan</v>
      </c>
      <c r="M337" s="21" t="str">
        <f>VLOOKUP(K337,Prowadzacy!$F$2:$K$109,3,FALSE)</f>
        <v>Józef</v>
      </c>
      <c r="N337" s="21" t="str">
        <f>VLOOKUP(K337,Prowadzacy!$F$2:$K$109,4,FALSE)</f>
        <v>Iżykowski</v>
      </c>
      <c r="O337" s="22" t="str">
        <f>VLOOKUP(K337,Prowadzacy!$F$2:$M$109,8,FALSE)</f>
        <v xml:space="preserve">Jan | Iżykowski | Prof. dr hab. inż. |  ( 05212 ) </v>
      </c>
      <c r="P337" s="22" t="str">
        <f>VLOOKUP(K337,Prowadzacy!$F$2:$K$109,5,FALSE)</f>
        <v>K36W05D02</v>
      </c>
      <c r="Q337" s="22" t="str">
        <f>VLOOKUP(K337,Prowadzacy!$F$2:$K$109,6,FALSE)</f>
        <v>ZAS</v>
      </c>
      <c r="R337" s="36" t="s">
        <v>915</v>
      </c>
      <c r="S337" s="22" t="str">
        <f>VLOOKUP(R337,Prowadzacy!$F$2:$K$109,2,FALSE)</f>
        <v>Krzysztof</v>
      </c>
      <c r="T337" s="22" t="str">
        <f>VLOOKUP(R337,Prowadzacy!$F$2:$K$109,3,FALSE)</f>
        <v>Jacek</v>
      </c>
      <c r="U337" s="22" t="str">
        <f>VLOOKUP(R337,Prowadzacy!$F$2:$K$109,4,FALSE)</f>
        <v>Solak</v>
      </c>
      <c r="V337" s="22" t="str">
        <f>VLOOKUP(R337,Prowadzacy!$F$2:$M$109,8,FALSE)</f>
        <v xml:space="preserve">Krzysztof | Solak | Dr inż. |  ( 05296 ) </v>
      </c>
      <c r="W337" s="37"/>
      <c r="X337" s="36" t="s">
        <v>222</v>
      </c>
      <c r="Y337" s="37"/>
      <c r="Z337" s="36"/>
      <c r="AA337" s="12"/>
      <c r="AB337" s="10"/>
      <c r="AC337" s="10"/>
      <c r="AD337" s="10"/>
      <c r="AE337" s="10"/>
      <c r="AF337" s="10"/>
      <c r="AG337" s="10"/>
      <c r="AH337" s="10"/>
      <c r="AI337" s="10"/>
      <c r="AJ337" s="10"/>
      <c r="AK337" s="10"/>
      <c r="AL337" s="10"/>
    </row>
    <row r="338" spans="1:38" ht="359.25">
      <c r="A338" s="146">
        <v>333</v>
      </c>
      <c r="B338" s="22" t="str">
        <f>VLOOKUP(E338,studia!$F$1:$I$12,2,FALSE)</f>
        <v>Elektrotechnika</v>
      </c>
      <c r="C338" s="22" t="str">
        <f>VLOOKUP(E338,studia!$F$1:$I$12,3,FALSE)</f>
        <v>mgr</v>
      </c>
      <c r="D338" s="22" t="str">
        <f>VLOOKUP(E338,studia!$F$1:$I$12,4,FALSE)</f>
        <v>CPE</v>
      </c>
      <c r="E338" s="36" t="s">
        <v>609</v>
      </c>
      <c r="F338" s="163" t="s">
        <v>2172</v>
      </c>
      <c r="G338" s="37" t="s">
        <v>230</v>
      </c>
      <c r="H338" s="37" t="s">
        <v>610</v>
      </c>
      <c r="I338" s="37" t="s">
        <v>611</v>
      </c>
      <c r="J338" s="37" t="s">
        <v>612</v>
      </c>
      <c r="K338" s="37" t="s">
        <v>613</v>
      </c>
      <c r="L338" s="21" t="str">
        <f>VLOOKUP(K338,Prowadzacy!$F$2:$J$109,2,FALSE)</f>
        <v>Robert</v>
      </c>
      <c r="M338" s="21" t="str">
        <f>VLOOKUP(K338,Prowadzacy!$F$2:$K$109,3,FALSE)</f>
        <v>Andrzej</v>
      </c>
      <c r="N338" s="21" t="str">
        <f>VLOOKUP(K338,Prowadzacy!$F$2:$K$109,4,FALSE)</f>
        <v>Lis</v>
      </c>
      <c r="O338" s="22" t="str">
        <f>VLOOKUP(K338,Prowadzacy!$F$2:$M$109,8,FALSE)</f>
        <v xml:space="preserve">Robert | Lis | Dr hab. inż. |  ( 05210 ) </v>
      </c>
      <c r="P338" s="22" t="str">
        <f>VLOOKUP(K338,Prowadzacy!$F$2:$K$109,5,FALSE)</f>
        <v>K36W05D02</v>
      </c>
      <c r="Q338" s="22" t="str">
        <f>VLOOKUP(K338,Prowadzacy!$F$2:$K$109,6,FALSE)</f>
        <v>ZSS</v>
      </c>
      <c r="R338" s="36" t="s">
        <v>729</v>
      </c>
      <c r="S338" s="22" t="str">
        <f>VLOOKUP(R338,Prowadzacy!$F$2:$K$109,2,FALSE)</f>
        <v>Marek</v>
      </c>
      <c r="T338" s="22" t="str">
        <f>VLOOKUP(R338,Prowadzacy!$F$2:$K$109,3,FALSE)</f>
        <v>Aleksander</v>
      </c>
      <c r="U338" s="22" t="str">
        <f>VLOOKUP(R338,Prowadzacy!$F$2:$K$109,4,FALSE)</f>
        <v>Kott</v>
      </c>
      <c r="V338" s="22" t="str">
        <f>VLOOKUP(R338,Prowadzacy!$F$2:$M$109,8,FALSE)</f>
        <v xml:space="preserve">Marek | Kott | Dr inż. |  ( 05297 ) </v>
      </c>
      <c r="W338" s="37"/>
      <c r="X338" s="36" t="s">
        <v>222</v>
      </c>
      <c r="Y338" s="37"/>
      <c r="Z338" s="36"/>
      <c r="AA338" s="12"/>
      <c r="AB338" s="10"/>
      <c r="AC338" s="10"/>
      <c r="AD338" s="10"/>
      <c r="AE338" s="10"/>
      <c r="AF338" s="10"/>
      <c r="AG338" s="10"/>
      <c r="AH338" s="10"/>
      <c r="AI338" s="10"/>
      <c r="AJ338" s="10"/>
      <c r="AK338" s="10"/>
      <c r="AL338" s="10"/>
    </row>
    <row r="339" spans="1:38" ht="129.75">
      <c r="A339" s="151">
        <v>334</v>
      </c>
      <c r="B339" s="22" t="str">
        <f>VLOOKUP(E339,studia!$F$1:$I$12,2,FALSE)</f>
        <v>Elektrotechnika</v>
      </c>
      <c r="C339" s="22" t="str">
        <f>VLOOKUP(E339,studia!$F$1:$I$12,3,FALSE)</f>
        <v>mgr</v>
      </c>
      <c r="D339" s="22" t="str">
        <f>VLOOKUP(E339,studia!$F$1:$I$12,4,FALSE)</f>
        <v>CPE</v>
      </c>
      <c r="E339" s="36" t="s">
        <v>609</v>
      </c>
      <c r="F339" s="36"/>
      <c r="G339" s="37"/>
      <c r="H339" s="37" t="s">
        <v>884</v>
      </c>
      <c r="I339" s="37" t="s">
        <v>885</v>
      </c>
      <c r="J339" s="37" t="s">
        <v>886</v>
      </c>
      <c r="K339" s="37" t="s">
        <v>887</v>
      </c>
      <c r="L339" s="21" t="str">
        <f>VLOOKUP(K339,Prowadzacy!$F$2:$J$109,2,FALSE)</f>
        <v>Paweł</v>
      </c>
      <c r="M339" s="21" t="str">
        <f>VLOOKUP(K339,Prowadzacy!$F$2:$K$109,3,FALSE)</f>
        <v>Adam</v>
      </c>
      <c r="N339" s="21" t="str">
        <f>VLOOKUP(K339,Prowadzacy!$F$2:$K$109,4,FALSE)</f>
        <v>Regulski</v>
      </c>
      <c r="O339" s="22" t="str">
        <f>VLOOKUP(K339,Prowadzacy!$F$2:$M$109,8,FALSE)</f>
        <v xml:space="preserve">Paweł | Regulski | Dr inż. |  ( 52340 ) </v>
      </c>
      <c r="P339" s="22" t="str">
        <f>VLOOKUP(K339,Prowadzacy!$F$2:$K$109,5,FALSE)</f>
        <v>K36W05D02</v>
      </c>
      <c r="Q339" s="22" t="str">
        <f>VLOOKUP(K339,Prowadzacy!$F$2:$K$109,6,FALSE)</f>
        <v>ZAS</v>
      </c>
      <c r="R339" s="36" t="s">
        <v>799</v>
      </c>
      <c r="S339" s="22" t="str">
        <f>VLOOKUP(R339,Prowadzacy!$F$2:$K$109,2,FALSE)</f>
        <v>Daniel</v>
      </c>
      <c r="T339" s="22" t="str">
        <f>VLOOKUP(R339,Prowadzacy!$F$2:$K$109,3,FALSE)</f>
        <v>Łukasz</v>
      </c>
      <c r="U339" s="22" t="str">
        <f>VLOOKUP(R339,Prowadzacy!$F$2:$K$109,4,FALSE)</f>
        <v>Bejmert</v>
      </c>
      <c r="V339" s="22" t="str">
        <f>VLOOKUP(R339,Prowadzacy!$F$2:$M$109,8,FALSE)</f>
        <v xml:space="preserve">Daniel | Bejmert | Dr inż. |  ( 05285 ) </v>
      </c>
      <c r="W339" s="37"/>
      <c r="X339" s="36" t="s">
        <v>222</v>
      </c>
      <c r="Y339" s="37"/>
      <c r="Z339" s="36"/>
      <c r="AA339" s="12"/>
      <c r="AB339" s="10"/>
      <c r="AC339" s="10"/>
      <c r="AD339" s="10"/>
      <c r="AE339" s="10"/>
      <c r="AF339" s="10"/>
      <c r="AG339" s="10"/>
      <c r="AH339" s="10"/>
      <c r="AI339" s="10"/>
      <c r="AJ339" s="10"/>
      <c r="AK339" s="10"/>
      <c r="AL339" s="10"/>
    </row>
    <row r="340" spans="1:38" ht="155.25">
      <c r="A340" s="146">
        <v>335</v>
      </c>
      <c r="B340" s="22" t="str">
        <f>VLOOKUP(E340,studia!$F$1:$I$12,2,FALSE)</f>
        <v>Elektrotechnika</v>
      </c>
      <c r="C340" s="22" t="str">
        <f>VLOOKUP(E340,studia!$F$1:$I$12,3,FALSE)</f>
        <v>mgr</v>
      </c>
      <c r="D340" s="22" t="str">
        <f>VLOOKUP(E340,studia!$F$1:$I$12,4,FALSE)</f>
        <v>CPE</v>
      </c>
      <c r="E340" s="36" t="s">
        <v>609</v>
      </c>
      <c r="F340" s="36"/>
      <c r="G340" s="37"/>
      <c r="H340" s="37" t="s">
        <v>872</v>
      </c>
      <c r="I340" s="37" t="s">
        <v>873</v>
      </c>
      <c r="J340" s="37" t="s">
        <v>874</v>
      </c>
      <c r="K340" s="37" t="s">
        <v>871</v>
      </c>
      <c r="L340" s="21" t="str">
        <f>VLOOKUP(K340,Prowadzacy!$F$2:$J$109,2,FALSE)</f>
        <v>Eugeniusz</v>
      </c>
      <c r="M340" s="21">
        <f>VLOOKUP(K340,Prowadzacy!$F$2:$K$109,3,FALSE)</f>
        <v>0</v>
      </c>
      <c r="N340" s="21" t="str">
        <f>VLOOKUP(K340,Prowadzacy!$F$2:$K$109,4,FALSE)</f>
        <v>Rosołowski</v>
      </c>
      <c r="O340" s="22" t="str">
        <f>VLOOKUP(K340,Prowadzacy!$F$2:$M$109,8,FALSE)</f>
        <v xml:space="preserve">Eugeniusz | Rosołowski | Prof. dr hab. inż. |  ( 05242 ) </v>
      </c>
      <c r="P340" s="22" t="str">
        <f>VLOOKUP(K340,Prowadzacy!$F$2:$K$109,5,FALSE)</f>
        <v>K36W05D02</v>
      </c>
      <c r="Q340" s="22" t="str">
        <f>VLOOKUP(K340,Prowadzacy!$F$2:$K$109,6,FALSE)</f>
        <v>ZAS</v>
      </c>
      <c r="R340" s="36" t="s">
        <v>992</v>
      </c>
      <c r="S340" s="22" t="str">
        <f>VLOOKUP(R340,Prowadzacy!$F$2:$K$109,2,FALSE)</f>
        <v>Piotr</v>
      </c>
      <c r="T340" s="22" t="str">
        <f>VLOOKUP(R340,Prowadzacy!$F$2:$K$109,3,FALSE)</f>
        <v>Eugeniusz</v>
      </c>
      <c r="U340" s="22" t="str">
        <f>VLOOKUP(R340,Prowadzacy!$F$2:$K$109,4,FALSE)</f>
        <v>Pierz</v>
      </c>
      <c r="V340" s="22" t="str">
        <f>VLOOKUP(R340,Prowadzacy!$F$2:$M$109,8,FALSE)</f>
        <v xml:space="preserve">Piotr | Pierz | Dr inż. |  ( 05232 ) </v>
      </c>
      <c r="W340" s="37"/>
      <c r="X340" s="36" t="s">
        <v>222</v>
      </c>
      <c r="Y340" s="37"/>
      <c r="Z340" s="36"/>
      <c r="AA340" s="12"/>
      <c r="AB340" s="10"/>
      <c r="AC340" s="10"/>
      <c r="AD340" s="10"/>
      <c r="AE340" s="10"/>
      <c r="AF340" s="10"/>
      <c r="AG340" s="10"/>
      <c r="AH340" s="10"/>
      <c r="AI340" s="10"/>
      <c r="AJ340" s="10"/>
      <c r="AK340" s="10"/>
      <c r="AL340" s="10"/>
    </row>
    <row r="341" spans="1:38" ht="78.75">
      <c r="A341" s="151">
        <v>336</v>
      </c>
      <c r="B341" s="22" t="str">
        <f>VLOOKUP(E341,studia!$F$1:$I$12,2,FALSE)</f>
        <v>Elektrotechnika</v>
      </c>
      <c r="C341" s="22" t="str">
        <f>VLOOKUP(E341,studia!$F$1:$I$12,3,FALSE)</f>
        <v>mgr</v>
      </c>
      <c r="D341" s="22" t="str">
        <f>VLOOKUP(E341,studia!$F$1:$I$12,4,FALSE)</f>
        <v>CPE</v>
      </c>
      <c r="E341" s="36" t="s">
        <v>609</v>
      </c>
      <c r="F341" s="36"/>
      <c r="G341" s="37"/>
      <c r="H341" s="37" t="s">
        <v>830</v>
      </c>
      <c r="I341" s="37" t="s">
        <v>831</v>
      </c>
      <c r="J341" s="37" t="s">
        <v>832</v>
      </c>
      <c r="K341" s="37" t="s">
        <v>826</v>
      </c>
      <c r="L341" s="21" t="str">
        <f>VLOOKUP(K341,Prowadzacy!$F$2:$J$109,2,FALSE)</f>
        <v>Łukasz</v>
      </c>
      <c r="M341" s="21">
        <f>VLOOKUP(K341,Prowadzacy!$F$2:$K$109,3,FALSE)</f>
        <v>0</v>
      </c>
      <c r="N341" s="21" t="str">
        <f>VLOOKUP(K341,Prowadzacy!$F$2:$K$109,4,FALSE)</f>
        <v>Staszewski</v>
      </c>
      <c r="O341" s="22" t="str">
        <f>VLOOKUP(K341,Prowadzacy!$F$2:$M$109,8,FALSE)</f>
        <v xml:space="preserve">Łukasz | Staszewski | Dr inż. |  ( 05410 ) </v>
      </c>
      <c r="P341" s="22" t="str">
        <f>VLOOKUP(K341,Prowadzacy!$F$2:$K$109,5,FALSE)</f>
        <v>K36W05D02</v>
      </c>
      <c r="Q341" s="22" t="str">
        <f>VLOOKUP(K341,Prowadzacy!$F$2:$K$109,6,FALSE)</f>
        <v>ZAS</v>
      </c>
      <c r="R341" s="36" t="s">
        <v>799</v>
      </c>
      <c r="S341" s="22" t="str">
        <f>VLOOKUP(R341,Prowadzacy!$F$2:$K$109,2,FALSE)</f>
        <v>Daniel</v>
      </c>
      <c r="T341" s="22" t="str">
        <f>VLOOKUP(R341,Prowadzacy!$F$2:$K$109,3,FALSE)</f>
        <v>Łukasz</v>
      </c>
      <c r="U341" s="22" t="str">
        <f>VLOOKUP(R341,Prowadzacy!$F$2:$K$109,4,FALSE)</f>
        <v>Bejmert</v>
      </c>
      <c r="V341" s="22" t="str">
        <f>VLOOKUP(R341,Prowadzacy!$F$2:$M$109,8,FALSE)</f>
        <v xml:space="preserve">Daniel | Bejmert | Dr inż. |  ( 05285 ) </v>
      </c>
      <c r="W341" s="37"/>
      <c r="X341" s="36" t="s">
        <v>222</v>
      </c>
      <c r="Y341" s="37"/>
      <c r="Z341" s="36"/>
      <c r="AA341" s="12"/>
      <c r="AB341" s="10"/>
      <c r="AC341" s="10"/>
      <c r="AD341" s="10"/>
      <c r="AE341" s="10"/>
      <c r="AF341" s="10"/>
      <c r="AG341" s="10"/>
      <c r="AH341" s="10"/>
      <c r="AI341" s="10"/>
      <c r="AJ341" s="10"/>
      <c r="AK341" s="10"/>
      <c r="AL341" s="10"/>
    </row>
    <row r="342" spans="1:38" ht="40.5">
      <c r="A342" s="146">
        <v>337</v>
      </c>
      <c r="B342" s="22" t="str">
        <f>VLOOKUP(E342,studia!$F$1:$I$12,2,FALSE)</f>
        <v>Elektrotechnika</v>
      </c>
      <c r="C342" s="22" t="str">
        <f>VLOOKUP(E342,studia!$F$1:$I$12,3,FALSE)</f>
        <v>mgr</v>
      </c>
      <c r="D342" s="22" t="str">
        <f>VLOOKUP(E342,studia!$F$1:$I$12,4,FALSE)</f>
        <v>CPE</v>
      </c>
      <c r="E342" s="36" t="s">
        <v>609</v>
      </c>
      <c r="F342" s="36"/>
      <c r="G342" s="37"/>
      <c r="H342" s="37" t="s">
        <v>630</v>
      </c>
      <c r="I342" s="37" t="s">
        <v>631</v>
      </c>
      <c r="J342" s="37" t="s">
        <v>632</v>
      </c>
      <c r="K342" s="37" t="s">
        <v>617</v>
      </c>
      <c r="L342" s="21" t="str">
        <f>VLOOKUP(K342,Prowadzacy!$F$2:$J$109,2,FALSE)</f>
        <v>Kazimierz</v>
      </c>
      <c r="M342" s="21" t="str">
        <f>VLOOKUP(K342,Prowadzacy!$F$2:$K$109,3,FALSE)</f>
        <v>Teodor</v>
      </c>
      <c r="N342" s="21" t="str">
        <f>VLOOKUP(K342,Prowadzacy!$F$2:$K$109,4,FALSE)</f>
        <v>Wilkosz</v>
      </c>
      <c r="O342" s="22" t="str">
        <f>VLOOKUP(K342,Prowadzacy!$F$2:$M$109,8,FALSE)</f>
        <v xml:space="preserve">Kazimierz | Wilkosz | Prof. dr hab. inż. |  ( 05255 ) </v>
      </c>
      <c r="P342" s="22" t="str">
        <f>VLOOKUP(K342,Prowadzacy!$F$2:$K$109,5,FALSE)</f>
        <v>K36W05D02</v>
      </c>
      <c r="Q342" s="22" t="str">
        <f>VLOOKUP(K342,Prowadzacy!$F$2:$K$109,6,FALSE)</f>
        <v>ZSS</v>
      </c>
      <c r="R342" s="36" t="s">
        <v>665</v>
      </c>
      <c r="S342" s="22" t="str">
        <f>VLOOKUP(R342,Prowadzacy!$F$2:$K$109,2,FALSE)</f>
        <v>Tomasz</v>
      </c>
      <c r="T342" s="22" t="str">
        <f>VLOOKUP(R342,Prowadzacy!$F$2:$K$109,3,FALSE)</f>
        <v>Kazimierz</v>
      </c>
      <c r="U342" s="22" t="str">
        <f>VLOOKUP(R342,Prowadzacy!$F$2:$K$109,4,FALSE)</f>
        <v>Okoń</v>
      </c>
      <c r="V342" s="22" t="str">
        <f>VLOOKUP(R342,Prowadzacy!$F$2:$M$109,8,FALSE)</f>
        <v xml:space="preserve">Tomasz | Okoń | Dr inż. |  ( 05401 ) </v>
      </c>
      <c r="W342" s="37"/>
      <c r="X342" s="36" t="s">
        <v>222</v>
      </c>
      <c r="Y342" s="37"/>
      <c r="Z342" s="36"/>
      <c r="AA342" s="12"/>
      <c r="AB342" s="10"/>
      <c r="AC342" s="10"/>
      <c r="AD342" s="10"/>
      <c r="AE342" s="10"/>
      <c r="AF342" s="10"/>
      <c r="AG342" s="10"/>
      <c r="AH342" s="10"/>
      <c r="AI342" s="10"/>
      <c r="AJ342" s="10"/>
      <c r="AK342" s="10"/>
      <c r="AL342" s="10"/>
    </row>
    <row r="343" spans="1:38" ht="78.75">
      <c r="A343" s="151">
        <v>338</v>
      </c>
      <c r="B343" s="22" t="str">
        <f>VLOOKUP(E343,studia!$F$1:$I$12,2,FALSE)</f>
        <v>Elektrotechnika</v>
      </c>
      <c r="C343" s="22" t="str">
        <f>VLOOKUP(E343,studia!$F$1:$I$12,3,FALSE)</f>
        <v>mgr</v>
      </c>
      <c r="D343" s="22" t="str">
        <f>VLOOKUP(E343,studia!$F$1:$I$12,4,FALSE)</f>
        <v>CPE</v>
      </c>
      <c r="E343" s="36" t="s">
        <v>609</v>
      </c>
      <c r="F343" s="36"/>
      <c r="G343" s="37"/>
      <c r="H343" s="37" t="s">
        <v>633</v>
      </c>
      <c r="I343" s="37" t="s">
        <v>634</v>
      </c>
      <c r="J343" s="37" t="s">
        <v>635</v>
      </c>
      <c r="K343" s="37" t="s">
        <v>617</v>
      </c>
      <c r="L343" s="21" t="str">
        <f>VLOOKUP(K343,Prowadzacy!$F$2:$J$109,2,FALSE)</f>
        <v>Kazimierz</v>
      </c>
      <c r="M343" s="21" t="str">
        <f>VLOOKUP(K343,Prowadzacy!$F$2:$K$109,3,FALSE)</f>
        <v>Teodor</v>
      </c>
      <c r="N343" s="21" t="str">
        <f>VLOOKUP(K343,Prowadzacy!$F$2:$K$109,4,FALSE)</f>
        <v>Wilkosz</v>
      </c>
      <c r="O343" s="22" t="str">
        <f>VLOOKUP(K343,Prowadzacy!$F$2:$M$109,8,FALSE)</f>
        <v xml:space="preserve">Kazimierz | Wilkosz | Prof. dr hab. inż. |  ( 05255 ) </v>
      </c>
      <c r="P343" s="22" t="str">
        <f>VLOOKUP(K343,Prowadzacy!$F$2:$K$109,5,FALSE)</f>
        <v>K36W05D02</v>
      </c>
      <c r="Q343" s="22" t="str">
        <f>VLOOKUP(K343,Prowadzacy!$F$2:$K$109,6,FALSE)</f>
        <v>ZSS</v>
      </c>
      <c r="R343" s="36" t="s">
        <v>683</v>
      </c>
      <c r="S343" s="22" t="str">
        <f>VLOOKUP(R343,Prowadzacy!$F$2:$K$109,2,FALSE)</f>
        <v>Robert</v>
      </c>
      <c r="T343" s="22" t="str">
        <f>VLOOKUP(R343,Prowadzacy!$F$2:$K$109,3,FALSE)</f>
        <v>Stanisław</v>
      </c>
      <c r="U343" s="22" t="str">
        <f>VLOOKUP(R343,Prowadzacy!$F$2:$K$109,4,FALSE)</f>
        <v>Łukomski</v>
      </c>
      <c r="V343" s="22" t="str">
        <f>VLOOKUP(R343,Prowadzacy!$F$2:$M$109,8,FALSE)</f>
        <v xml:space="preserve">Robert | Łukomski | Dr inż. |  ( 05216 ) </v>
      </c>
      <c r="W343" s="37"/>
      <c r="X343" s="36" t="s">
        <v>222</v>
      </c>
      <c r="Y343" s="37"/>
      <c r="Z343" s="36"/>
      <c r="AA343" s="12"/>
      <c r="AB343" s="10"/>
      <c r="AC343" s="10"/>
      <c r="AD343" s="10"/>
      <c r="AE343" s="10"/>
      <c r="AF343" s="10"/>
      <c r="AG343" s="10"/>
      <c r="AH343" s="10"/>
      <c r="AI343" s="10"/>
      <c r="AJ343" s="10"/>
      <c r="AK343" s="10"/>
      <c r="AL343" s="10"/>
    </row>
    <row r="344" spans="1:38" ht="308.25">
      <c r="A344" s="146">
        <v>339</v>
      </c>
      <c r="B344" s="22" t="str">
        <f>VLOOKUP(E344,studia!$F$1:$I$12,2,FALSE)</f>
        <v>Elektrotechnika</v>
      </c>
      <c r="C344" s="22" t="str">
        <f>VLOOKUP(E344,studia!$F$1:$I$12,3,FALSE)</f>
        <v>mgr</v>
      </c>
      <c r="D344" s="22" t="str">
        <f>VLOOKUP(E344,studia!$F$1:$I$12,4,FALSE)</f>
        <v>CPE</v>
      </c>
      <c r="E344" s="36" t="s">
        <v>609</v>
      </c>
      <c r="F344" s="163" t="s">
        <v>2172</v>
      </c>
      <c r="G344" s="37" t="s">
        <v>230</v>
      </c>
      <c r="H344" s="37" t="s">
        <v>1724</v>
      </c>
      <c r="I344" s="37" t="s">
        <v>1725</v>
      </c>
      <c r="J344" s="37" t="s">
        <v>1726</v>
      </c>
      <c r="K344" s="37" t="s">
        <v>1720</v>
      </c>
      <c r="L344" s="21" t="str">
        <f>VLOOKUP(K344,Prowadzacy!$F$2:$J$109,2,FALSE)</f>
        <v>Tomasz</v>
      </c>
      <c r="M344" s="21" t="str">
        <f>VLOOKUP(K344,Prowadzacy!$F$2:$K$109,3,FALSE)</f>
        <v>Stanisław</v>
      </c>
      <c r="N344" s="21" t="str">
        <f>VLOOKUP(K344,Prowadzacy!$F$2:$K$109,4,FALSE)</f>
        <v>Sikorski</v>
      </c>
      <c r="O344" s="22" t="str">
        <f>VLOOKUP(K344,Prowadzacy!$F$2:$M$109,8,FALSE)</f>
        <v xml:space="preserve">Tomasz | Sikorski | Dr hab. inż. |  ( 05141 ) </v>
      </c>
      <c r="P344" s="22" t="str">
        <f>VLOOKUP(K344,Prowadzacy!$F$2:$K$109,5,FALSE)</f>
        <v>K38W05D02</v>
      </c>
      <c r="Q344" s="22" t="str">
        <f>VLOOKUP(K344,Prowadzacy!$F$2:$K$109,6,FALSE)</f>
        <v>ZET</v>
      </c>
      <c r="R344" s="36" t="s">
        <v>1644</v>
      </c>
      <c r="S344" s="22" t="str">
        <f>VLOOKUP(R344,Prowadzacy!$F$2:$K$109,2,FALSE)</f>
        <v>Jacek</v>
      </c>
      <c r="T344" s="22" t="str">
        <f>VLOOKUP(R344,Prowadzacy!$F$2:$K$109,3,FALSE)</f>
        <v>Jerzy</v>
      </c>
      <c r="U344" s="22" t="str">
        <f>VLOOKUP(R344,Prowadzacy!$F$2:$K$109,4,FALSE)</f>
        <v>Rezmer</v>
      </c>
      <c r="V344" s="22" t="str">
        <f>VLOOKUP(R344,Prowadzacy!$F$2:$M$109,8,FALSE)</f>
        <v xml:space="preserve">Jacek | Rezmer | Dr hab. inż. |  ( 05120 ) </v>
      </c>
      <c r="W344" s="37"/>
      <c r="X344" s="36" t="s">
        <v>222</v>
      </c>
      <c r="Y344" s="37"/>
      <c r="Z344" s="36"/>
      <c r="AA344" s="12"/>
      <c r="AB344" s="10"/>
      <c r="AC344" s="10"/>
      <c r="AD344" s="10"/>
      <c r="AE344" s="10"/>
      <c r="AF344" s="10"/>
      <c r="AG344" s="10"/>
      <c r="AH344" s="10"/>
      <c r="AI344" s="10"/>
      <c r="AJ344" s="10"/>
      <c r="AK344" s="10"/>
      <c r="AL344" s="10"/>
    </row>
    <row r="345" spans="1:38" ht="219">
      <c r="A345" s="151">
        <v>340</v>
      </c>
      <c r="B345" s="22" t="str">
        <f>VLOOKUP(E345,studia!$F$1:$I$12,2,FALSE)</f>
        <v>Elektrotechnika</v>
      </c>
      <c r="C345" s="22" t="str">
        <f>VLOOKUP(E345,studia!$F$1:$I$12,3,FALSE)</f>
        <v>mgr</v>
      </c>
      <c r="D345" s="22" t="str">
        <f>VLOOKUP(E345,studia!$F$1:$I$12,4,FALSE)</f>
        <v>EEN</v>
      </c>
      <c r="E345" s="36" t="s">
        <v>413</v>
      </c>
      <c r="F345" s="163" t="s">
        <v>2172</v>
      </c>
      <c r="G345" s="37" t="s">
        <v>231</v>
      </c>
      <c r="H345" s="37" t="s">
        <v>2012</v>
      </c>
      <c r="I345" s="37" t="s">
        <v>2013</v>
      </c>
      <c r="J345" s="37" t="s">
        <v>973</v>
      </c>
      <c r="K345" s="37" t="s">
        <v>971</v>
      </c>
      <c r="L345" s="21" t="str">
        <f>VLOOKUP(K345,Prowadzacy!$F$2:$J$109,2,FALSE)</f>
        <v>Marta</v>
      </c>
      <c r="M345" s="21" t="str">
        <f>VLOOKUP(K345,Prowadzacy!$F$2:$K$109,3,FALSE)</f>
        <v>Monika</v>
      </c>
      <c r="N345" s="21" t="str">
        <f>VLOOKUP(K345,Prowadzacy!$F$2:$K$109,4,FALSE)</f>
        <v>Bątkiewicz-Pantuła</v>
      </c>
      <c r="O345" s="22" t="str">
        <f>VLOOKUP(K345,Prowadzacy!$F$2:$M$109,8,FALSE)</f>
        <v xml:space="preserve">Marta | Bątkiewicz-Pantuła | Dr inż. |  ( 05298 ) </v>
      </c>
      <c r="P345" s="22" t="str">
        <f>VLOOKUP(K345,Prowadzacy!$F$2:$K$109,5,FALSE)</f>
        <v>K36W05D02</v>
      </c>
      <c r="Q345" s="22" t="str">
        <f>VLOOKUP(K345,Prowadzacy!$F$2:$K$109,6,FALSE)</f>
        <v>ZUEiEP</v>
      </c>
      <c r="R345" s="36" t="s">
        <v>977</v>
      </c>
      <c r="S345" s="22" t="str">
        <f>VLOOKUP(R345,Prowadzacy!$F$2:$K$109,2,FALSE)</f>
        <v>Kazimierz</v>
      </c>
      <c r="T345" s="22">
        <f>VLOOKUP(R345,Prowadzacy!$F$2:$K$109,3,FALSE)</f>
        <v>0</v>
      </c>
      <c r="U345" s="22" t="str">
        <f>VLOOKUP(R345,Prowadzacy!$F$2:$K$109,4,FALSE)</f>
        <v>Herlender</v>
      </c>
      <c r="V345" s="22" t="str">
        <f>VLOOKUP(R345,Prowadzacy!$F$2:$M$109,8,FALSE)</f>
        <v xml:space="preserve">Kazimierz | Herlender | Dr inż. |  ( 05211 ) </v>
      </c>
      <c r="W345" s="37"/>
      <c r="X345" s="36" t="s">
        <v>222</v>
      </c>
      <c r="Y345" s="37"/>
      <c r="Z345" s="36"/>
      <c r="AA345" s="12"/>
      <c r="AB345" s="10"/>
      <c r="AC345" s="10"/>
      <c r="AD345" s="10"/>
      <c r="AE345" s="10"/>
      <c r="AF345" s="10"/>
      <c r="AG345" s="10"/>
      <c r="AH345" s="10"/>
      <c r="AI345" s="10"/>
      <c r="AJ345" s="10"/>
      <c r="AK345" s="10"/>
      <c r="AL345" s="10"/>
    </row>
    <row r="346" spans="1:38" ht="180.75">
      <c r="A346" s="146">
        <v>341</v>
      </c>
      <c r="B346" s="22" t="str">
        <f>VLOOKUP(E346,studia!$F$1:$I$12,2,FALSE)</f>
        <v>Elektrotechnika</v>
      </c>
      <c r="C346" s="22" t="str">
        <f>VLOOKUP(E346,studia!$F$1:$I$12,3,FALSE)</f>
        <v>mgr</v>
      </c>
      <c r="D346" s="22" t="str">
        <f>VLOOKUP(E346,studia!$F$1:$I$12,4,FALSE)</f>
        <v>EEN</v>
      </c>
      <c r="E346" s="36" t="s">
        <v>413</v>
      </c>
      <c r="F346" s="36"/>
      <c r="G346" s="37"/>
      <c r="H346" s="37" t="s">
        <v>806</v>
      </c>
      <c r="I346" s="37" t="s">
        <v>807</v>
      </c>
      <c r="J346" s="37" t="s">
        <v>808</v>
      </c>
      <c r="K346" s="37" t="s">
        <v>799</v>
      </c>
      <c r="L346" s="21" t="str">
        <f>VLOOKUP(K346,Prowadzacy!$F$2:$J$109,2,FALSE)</f>
        <v>Daniel</v>
      </c>
      <c r="M346" s="21" t="str">
        <f>VLOOKUP(K346,Prowadzacy!$F$2:$K$109,3,FALSE)</f>
        <v>Łukasz</v>
      </c>
      <c r="N346" s="21" t="str">
        <f>VLOOKUP(K346,Prowadzacy!$F$2:$K$109,4,FALSE)</f>
        <v>Bejmert</v>
      </c>
      <c r="O346" s="22" t="str">
        <f>VLOOKUP(K346,Prowadzacy!$F$2:$M$109,8,FALSE)</f>
        <v xml:space="preserve">Daniel | Bejmert | Dr inż. |  ( 05285 ) </v>
      </c>
      <c r="P346" s="22" t="str">
        <f>VLOOKUP(K346,Prowadzacy!$F$2:$K$109,5,FALSE)</f>
        <v>K36W05D02</v>
      </c>
      <c r="Q346" s="22" t="str">
        <f>VLOOKUP(K346,Prowadzacy!$F$2:$K$109,6,FALSE)</f>
        <v>ZAS</v>
      </c>
      <c r="R346" s="36" t="s">
        <v>842</v>
      </c>
      <c r="S346" s="22" t="str">
        <f>VLOOKUP(R346,Prowadzacy!$F$2:$K$109,2,FALSE)</f>
        <v>Bartosz</v>
      </c>
      <c r="T346" s="22" t="str">
        <f>VLOOKUP(R346,Prowadzacy!$F$2:$K$109,3,FALSE)</f>
        <v>Jan</v>
      </c>
      <c r="U346" s="22" t="str">
        <f>VLOOKUP(R346,Prowadzacy!$F$2:$K$109,4,FALSE)</f>
        <v>Brusiłowicz</v>
      </c>
      <c r="V346" s="22" t="str">
        <f>VLOOKUP(R346,Prowadzacy!$F$2:$M$109,8,FALSE)</f>
        <v xml:space="preserve">Bartosz | Brusiłowicz | Dr inż. |  ( 05413 ) </v>
      </c>
      <c r="W346" s="37"/>
      <c r="X346" s="36" t="s">
        <v>222</v>
      </c>
      <c r="Y346" s="37"/>
      <c r="Z346" s="36"/>
      <c r="AA346" s="12"/>
      <c r="AB346" s="10"/>
      <c r="AC346" s="10"/>
      <c r="AD346" s="10"/>
      <c r="AE346" s="10"/>
      <c r="AF346" s="10"/>
      <c r="AG346" s="10"/>
      <c r="AH346" s="10"/>
      <c r="AI346" s="10"/>
      <c r="AJ346" s="10"/>
      <c r="AK346" s="10"/>
      <c r="AL346" s="10"/>
    </row>
    <row r="347" spans="1:38" ht="155.25">
      <c r="A347" s="151">
        <v>342</v>
      </c>
      <c r="B347" s="22" t="str">
        <f>VLOOKUP(E347,studia!$F$1:$I$12,2,FALSE)</f>
        <v>Elektrotechnika</v>
      </c>
      <c r="C347" s="22" t="str">
        <f>VLOOKUP(E347,studia!$F$1:$I$12,3,FALSE)</f>
        <v>mgr</v>
      </c>
      <c r="D347" s="22" t="str">
        <f>VLOOKUP(E347,studia!$F$1:$I$12,4,FALSE)</f>
        <v>EEN</v>
      </c>
      <c r="E347" s="36" t="s">
        <v>413</v>
      </c>
      <c r="F347" s="163" t="s">
        <v>2172</v>
      </c>
      <c r="G347" s="37" t="s">
        <v>231</v>
      </c>
      <c r="H347" s="37" t="s">
        <v>770</v>
      </c>
      <c r="I347" s="37" t="s">
        <v>771</v>
      </c>
      <c r="J347" s="37" t="s">
        <v>772</v>
      </c>
      <c r="K347" s="37" t="s">
        <v>760</v>
      </c>
      <c r="L347" s="21" t="str">
        <f>VLOOKUP(K347,Prowadzacy!$F$2:$J$109,2,FALSE)</f>
        <v>Małgorzata</v>
      </c>
      <c r="M347" s="21" t="str">
        <f>VLOOKUP(K347,Prowadzacy!$F$2:$K$109,3,FALSE)</f>
        <v>Anna</v>
      </c>
      <c r="N347" s="21" t="str">
        <f>VLOOKUP(K347,Prowadzacy!$F$2:$K$109,4,FALSE)</f>
        <v>Bielówka</v>
      </c>
      <c r="O347" s="22" t="str">
        <f>VLOOKUP(K347,Prowadzacy!$F$2:$M$109,8,FALSE)</f>
        <v xml:space="preserve">Małgorzata | Bielówka | Dr inż. |  ( 05286 ) </v>
      </c>
      <c r="P347" s="22" t="str">
        <f>VLOOKUP(K347,Prowadzacy!$F$2:$K$109,5,FALSE)</f>
        <v>K36W05D02</v>
      </c>
      <c r="Q347" s="22" t="str">
        <f>VLOOKUP(K347,Prowadzacy!$F$2:$K$109,6,FALSE)</f>
        <v>ZUEiEP</v>
      </c>
      <c r="R347" s="36" t="s">
        <v>384</v>
      </c>
      <c r="S347" s="22" t="str">
        <f>VLOOKUP(R347,Prowadzacy!$F$2:$K$109,2,FALSE)</f>
        <v>Mirosław</v>
      </c>
      <c r="T347" s="22" t="str">
        <f>VLOOKUP(R347,Prowadzacy!$F$2:$K$109,3,FALSE)</f>
        <v>Marian</v>
      </c>
      <c r="U347" s="22" t="str">
        <f>VLOOKUP(R347,Prowadzacy!$F$2:$K$109,4,FALSE)</f>
        <v>Kobusiński</v>
      </c>
      <c r="V347" s="22" t="str">
        <f>VLOOKUP(R347,Prowadzacy!$F$2:$M$109,8,FALSE)</f>
        <v xml:space="preserve">Mirosław | Kobusiński | Mgr inż. |  ( 05218 ) </v>
      </c>
      <c r="W347" s="37"/>
      <c r="X347" s="36" t="s">
        <v>222</v>
      </c>
      <c r="Y347" s="37"/>
      <c r="Z347" s="36"/>
      <c r="AA347" s="12"/>
      <c r="AB347" s="10"/>
      <c r="AC347" s="10"/>
      <c r="AD347" s="10"/>
      <c r="AE347" s="10"/>
      <c r="AF347" s="10"/>
      <c r="AG347" s="10"/>
      <c r="AH347" s="10"/>
      <c r="AI347" s="10"/>
      <c r="AJ347" s="10"/>
      <c r="AK347" s="10"/>
      <c r="AL347" s="10"/>
    </row>
    <row r="348" spans="1:38" ht="231.75">
      <c r="A348" s="146">
        <v>343</v>
      </c>
      <c r="B348" s="22" t="str">
        <f>VLOOKUP(E348,studia!$F$1:$I$12,2,FALSE)</f>
        <v>Elektrotechnika</v>
      </c>
      <c r="C348" s="22" t="str">
        <f>VLOOKUP(E348,studia!$F$1:$I$12,3,FALSE)</f>
        <v>mgr</v>
      </c>
      <c r="D348" s="22" t="str">
        <f>VLOOKUP(E348,studia!$F$1:$I$12,4,FALSE)</f>
        <v>EEN</v>
      </c>
      <c r="E348" s="36" t="s">
        <v>413</v>
      </c>
      <c r="F348" s="163" t="s">
        <v>2172</v>
      </c>
      <c r="G348" s="37" t="s">
        <v>231</v>
      </c>
      <c r="H348" s="37" t="s">
        <v>773</v>
      </c>
      <c r="I348" s="37" t="s">
        <v>774</v>
      </c>
      <c r="J348" s="37" t="s">
        <v>775</v>
      </c>
      <c r="K348" s="37" t="s">
        <v>760</v>
      </c>
      <c r="L348" s="21" t="str">
        <f>VLOOKUP(K348,Prowadzacy!$F$2:$J$109,2,FALSE)</f>
        <v>Małgorzata</v>
      </c>
      <c r="M348" s="21" t="str">
        <f>VLOOKUP(K348,Prowadzacy!$F$2:$K$109,3,FALSE)</f>
        <v>Anna</v>
      </c>
      <c r="N348" s="21" t="str">
        <f>VLOOKUP(K348,Prowadzacy!$F$2:$K$109,4,FALSE)</f>
        <v>Bielówka</v>
      </c>
      <c r="O348" s="22" t="str">
        <f>VLOOKUP(K348,Prowadzacy!$F$2:$M$109,8,FALSE)</f>
        <v xml:space="preserve">Małgorzata | Bielówka | Dr inż. |  ( 05286 ) </v>
      </c>
      <c r="P348" s="22" t="str">
        <f>VLOOKUP(K348,Prowadzacy!$F$2:$K$109,5,FALSE)</f>
        <v>K36W05D02</v>
      </c>
      <c r="Q348" s="22" t="str">
        <f>VLOOKUP(K348,Prowadzacy!$F$2:$K$109,6,FALSE)</f>
        <v>ZUEiEP</v>
      </c>
      <c r="R348" s="36" t="s">
        <v>971</v>
      </c>
      <c r="S348" s="22" t="str">
        <f>VLOOKUP(R348,Prowadzacy!$F$2:$K$109,2,FALSE)</f>
        <v>Marta</v>
      </c>
      <c r="T348" s="22" t="str">
        <f>VLOOKUP(R348,Prowadzacy!$F$2:$K$109,3,FALSE)</f>
        <v>Monika</v>
      </c>
      <c r="U348" s="22" t="str">
        <f>VLOOKUP(R348,Prowadzacy!$F$2:$K$109,4,FALSE)</f>
        <v>Bątkiewicz-Pantuła</v>
      </c>
      <c r="V348" s="22" t="str">
        <f>VLOOKUP(R348,Prowadzacy!$F$2:$M$109,8,FALSE)</f>
        <v xml:space="preserve">Marta | Bątkiewicz-Pantuła | Dr inż. |  ( 05298 ) </v>
      </c>
      <c r="W348" s="37"/>
      <c r="X348" s="36" t="s">
        <v>222</v>
      </c>
      <c r="Y348" s="37"/>
      <c r="Z348" s="36"/>
      <c r="AA348" s="12"/>
      <c r="AB348" s="10"/>
      <c r="AC348" s="10"/>
      <c r="AD348" s="10"/>
      <c r="AE348" s="10"/>
      <c r="AF348" s="10"/>
      <c r="AG348" s="10"/>
      <c r="AH348" s="10"/>
      <c r="AI348" s="10"/>
      <c r="AJ348" s="10"/>
      <c r="AK348" s="10"/>
      <c r="AL348" s="10"/>
    </row>
    <row r="349" spans="1:38" ht="231.75">
      <c r="A349" s="151">
        <v>344</v>
      </c>
      <c r="B349" s="22" t="str">
        <f>VLOOKUP(E349,studia!$F$1:$I$12,2,FALSE)</f>
        <v>Elektrotechnika</v>
      </c>
      <c r="C349" s="22" t="str">
        <f>VLOOKUP(E349,studia!$F$1:$I$12,3,FALSE)</f>
        <v>mgr</v>
      </c>
      <c r="D349" s="22" t="str">
        <f>VLOOKUP(E349,studia!$F$1:$I$12,4,FALSE)</f>
        <v>EEN</v>
      </c>
      <c r="E349" s="36" t="s">
        <v>413</v>
      </c>
      <c r="F349" s="163" t="s">
        <v>2172</v>
      </c>
      <c r="G349" s="37" t="s">
        <v>231</v>
      </c>
      <c r="H349" s="37" t="s">
        <v>776</v>
      </c>
      <c r="I349" s="37" t="s">
        <v>777</v>
      </c>
      <c r="J349" s="37" t="s">
        <v>778</v>
      </c>
      <c r="K349" s="37" t="s">
        <v>760</v>
      </c>
      <c r="L349" s="21" t="str">
        <f>VLOOKUP(K349,Prowadzacy!$F$2:$J$109,2,FALSE)</f>
        <v>Małgorzata</v>
      </c>
      <c r="M349" s="21" t="str">
        <f>VLOOKUP(K349,Prowadzacy!$F$2:$K$109,3,FALSE)</f>
        <v>Anna</v>
      </c>
      <c r="N349" s="21" t="str">
        <f>VLOOKUP(K349,Prowadzacy!$F$2:$K$109,4,FALSE)</f>
        <v>Bielówka</v>
      </c>
      <c r="O349" s="22" t="str">
        <f>VLOOKUP(K349,Prowadzacy!$F$2:$M$109,8,FALSE)</f>
        <v xml:space="preserve">Małgorzata | Bielówka | Dr inż. |  ( 05286 ) </v>
      </c>
      <c r="P349" s="22" t="str">
        <f>VLOOKUP(K349,Prowadzacy!$F$2:$K$109,5,FALSE)</f>
        <v>K36W05D02</v>
      </c>
      <c r="Q349" s="22" t="str">
        <f>VLOOKUP(K349,Prowadzacy!$F$2:$K$109,6,FALSE)</f>
        <v>ZUEiEP</v>
      </c>
      <c r="R349" s="36" t="s">
        <v>977</v>
      </c>
      <c r="S349" s="22" t="str">
        <f>VLOOKUP(R349,Prowadzacy!$F$2:$K$109,2,FALSE)</f>
        <v>Kazimierz</v>
      </c>
      <c r="T349" s="22">
        <f>VLOOKUP(R349,Prowadzacy!$F$2:$K$109,3,FALSE)</f>
        <v>0</v>
      </c>
      <c r="U349" s="22" t="str">
        <f>VLOOKUP(R349,Prowadzacy!$F$2:$K$109,4,FALSE)</f>
        <v>Herlender</v>
      </c>
      <c r="V349" s="22" t="str">
        <f>VLOOKUP(R349,Prowadzacy!$F$2:$M$109,8,FALSE)</f>
        <v xml:space="preserve">Kazimierz | Herlender | Dr inż. |  ( 05211 ) </v>
      </c>
      <c r="W349" s="37"/>
      <c r="X349" s="36" t="s">
        <v>222</v>
      </c>
      <c r="Y349" s="37"/>
      <c r="Z349" s="36" t="s">
        <v>222</v>
      </c>
      <c r="AA349" s="12"/>
      <c r="AB349" s="10"/>
      <c r="AC349" s="10"/>
      <c r="AD349" s="10"/>
      <c r="AE349" s="10"/>
      <c r="AF349" s="10"/>
      <c r="AG349" s="10"/>
      <c r="AH349" s="10"/>
      <c r="AI349" s="10"/>
      <c r="AJ349" s="10"/>
      <c r="AK349" s="10"/>
      <c r="AL349" s="10"/>
    </row>
    <row r="350" spans="1:38" ht="142.5">
      <c r="A350" s="146">
        <v>345</v>
      </c>
      <c r="B350" s="22" t="str">
        <f>VLOOKUP(E350,studia!$F$1:$I$12,2,FALSE)</f>
        <v>Elektrotechnika</v>
      </c>
      <c r="C350" s="22" t="str">
        <f>VLOOKUP(E350,studia!$F$1:$I$12,3,FALSE)</f>
        <v>mgr</v>
      </c>
      <c r="D350" s="22" t="str">
        <f>VLOOKUP(E350,studia!$F$1:$I$12,4,FALSE)</f>
        <v>EEN</v>
      </c>
      <c r="E350" s="36" t="s">
        <v>413</v>
      </c>
      <c r="F350" s="163" t="s">
        <v>2172</v>
      </c>
      <c r="G350" s="37" t="s">
        <v>231</v>
      </c>
      <c r="H350" s="37" t="s">
        <v>571</v>
      </c>
      <c r="I350" s="37" t="s">
        <v>572</v>
      </c>
      <c r="J350" s="37" t="s">
        <v>2014</v>
      </c>
      <c r="K350" s="37" t="s">
        <v>562</v>
      </c>
      <c r="L350" s="21" t="str">
        <f>VLOOKUP(K350,Prowadzacy!$F$2:$J$109,2,FALSE)</f>
        <v>Joanna</v>
      </c>
      <c r="M350" s="21" t="str">
        <f>VLOOKUP(K350,Prowadzacy!$F$2:$K$109,3,FALSE)</f>
        <v>Karolina</v>
      </c>
      <c r="N350" s="21" t="str">
        <f>VLOOKUP(K350,Prowadzacy!$F$2:$K$109,4,FALSE)</f>
        <v>Budzisz</v>
      </c>
      <c r="O350" s="22" t="str">
        <f>VLOOKUP(K350,Prowadzacy!$F$2:$M$109,8,FALSE)</f>
        <v xml:space="preserve">Joanna | Budzisz | Dr inż. |  ( 05404 ) </v>
      </c>
      <c r="P350" s="22" t="str">
        <f>VLOOKUP(K350,Prowadzacy!$F$2:$K$109,5,FALSE)</f>
        <v>K36W05D02</v>
      </c>
      <c r="Q350" s="22" t="str">
        <f>VLOOKUP(K350,Prowadzacy!$F$2:$K$109,6,FALSE)</f>
        <v>ZUEiEP</v>
      </c>
      <c r="R350" s="36" t="s">
        <v>429</v>
      </c>
      <c r="S350" s="22" t="str">
        <f>VLOOKUP(R350,Prowadzacy!$F$2:$K$109,2,FALSE)</f>
        <v>Marek</v>
      </c>
      <c r="T350" s="22" t="str">
        <f>VLOOKUP(R350,Prowadzacy!$F$2:$K$109,3,FALSE)</f>
        <v>Andrzej</v>
      </c>
      <c r="U350" s="22" t="str">
        <f>VLOOKUP(R350,Prowadzacy!$F$2:$K$109,4,FALSE)</f>
        <v>Jaworski</v>
      </c>
      <c r="V350" s="22" t="str">
        <f>VLOOKUP(R350,Prowadzacy!$F$2:$M$109,8,FALSE)</f>
        <v xml:space="preserve">Marek | Jaworski | Dr inż. |  ( 05237 ) </v>
      </c>
      <c r="W350" s="37"/>
      <c r="X350" s="36" t="s">
        <v>222</v>
      </c>
      <c r="Y350" s="37"/>
      <c r="Z350" s="36"/>
      <c r="AA350" s="12"/>
      <c r="AB350" s="10"/>
      <c r="AC350" s="10"/>
      <c r="AD350" s="10"/>
      <c r="AE350" s="10"/>
      <c r="AF350" s="10"/>
      <c r="AG350" s="10"/>
      <c r="AH350" s="10"/>
      <c r="AI350" s="10"/>
      <c r="AJ350" s="10"/>
      <c r="AK350" s="10"/>
      <c r="AL350" s="10"/>
    </row>
    <row r="351" spans="1:38" ht="117">
      <c r="A351" s="151">
        <v>346</v>
      </c>
      <c r="B351" s="22" t="str">
        <f>VLOOKUP(E351,studia!$F$1:$I$12,2,FALSE)</f>
        <v>Elektrotechnika</v>
      </c>
      <c r="C351" s="22" t="str">
        <f>VLOOKUP(E351,studia!$F$1:$I$12,3,FALSE)</f>
        <v>mgr</v>
      </c>
      <c r="D351" s="22" t="str">
        <f>VLOOKUP(E351,studia!$F$1:$I$12,4,FALSE)</f>
        <v>EEN</v>
      </c>
      <c r="E351" s="36" t="s">
        <v>413</v>
      </c>
      <c r="F351" s="163" t="s">
        <v>2172</v>
      </c>
      <c r="G351" s="37" t="s">
        <v>231</v>
      </c>
      <c r="H351" s="37" t="s">
        <v>573</v>
      </c>
      <c r="I351" s="37" t="s">
        <v>574</v>
      </c>
      <c r="J351" s="37" t="s">
        <v>2015</v>
      </c>
      <c r="K351" s="37" t="s">
        <v>562</v>
      </c>
      <c r="L351" s="21" t="str">
        <f>VLOOKUP(K351,Prowadzacy!$F$2:$J$109,2,FALSE)</f>
        <v>Joanna</v>
      </c>
      <c r="M351" s="21" t="str">
        <f>VLOOKUP(K351,Prowadzacy!$F$2:$K$109,3,FALSE)</f>
        <v>Karolina</v>
      </c>
      <c r="N351" s="21" t="str">
        <f>VLOOKUP(K351,Prowadzacy!$F$2:$K$109,4,FALSE)</f>
        <v>Budzisz</v>
      </c>
      <c r="O351" s="22" t="str">
        <f>VLOOKUP(K351,Prowadzacy!$F$2:$M$109,8,FALSE)</f>
        <v xml:space="preserve">Joanna | Budzisz | Dr inż. |  ( 05404 ) </v>
      </c>
      <c r="P351" s="22" t="str">
        <f>VLOOKUP(K351,Prowadzacy!$F$2:$K$109,5,FALSE)</f>
        <v>K36W05D02</v>
      </c>
      <c r="Q351" s="22" t="str">
        <f>VLOOKUP(K351,Prowadzacy!$F$2:$K$109,6,FALSE)</f>
        <v>ZUEiEP</v>
      </c>
      <c r="R351" s="36" t="s">
        <v>517</v>
      </c>
      <c r="S351" s="22" t="str">
        <f>VLOOKUP(R351,Prowadzacy!$F$2:$K$109,2,FALSE)</f>
        <v>Wiktoria</v>
      </c>
      <c r="T351" s="22" t="str">
        <f>VLOOKUP(R351,Prowadzacy!$F$2:$K$109,3,FALSE)</f>
        <v>Maria</v>
      </c>
      <c r="U351" s="22" t="str">
        <f>VLOOKUP(R351,Prowadzacy!$F$2:$K$109,4,FALSE)</f>
        <v>Grycan</v>
      </c>
      <c r="V351" s="22" t="str">
        <f>VLOOKUP(R351,Prowadzacy!$F$2:$M$109,8,FALSE)</f>
        <v xml:space="preserve">Wiktoria | Grycan | Dr inż. |  ( 05408 ) </v>
      </c>
      <c r="W351" s="37" t="s">
        <v>997</v>
      </c>
      <c r="X351" s="36" t="s">
        <v>221</v>
      </c>
      <c r="Y351" s="37" t="s">
        <v>998</v>
      </c>
      <c r="Z351" s="36" t="s">
        <v>221</v>
      </c>
      <c r="AA351" s="12"/>
      <c r="AB351" s="10"/>
      <c r="AC351" s="10"/>
      <c r="AD351" s="10"/>
      <c r="AE351" s="10"/>
      <c r="AF351" s="10"/>
      <c r="AG351" s="10"/>
      <c r="AH351" s="10"/>
      <c r="AI351" s="10"/>
      <c r="AJ351" s="10"/>
      <c r="AK351" s="10"/>
      <c r="AL351" s="10"/>
    </row>
    <row r="352" spans="1:38" ht="78.75">
      <c r="A352" s="146">
        <v>347</v>
      </c>
      <c r="B352" s="22" t="str">
        <f>VLOOKUP(E352,studia!$F$1:$I$12,2,FALSE)</f>
        <v>Elektrotechnika</v>
      </c>
      <c r="C352" s="22" t="str">
        <f>VLOOKUP(E352,studia!$F$1:$I$12,3,FALSE)</f>
        <v>mgr</v>
      </c>
      <c r="D352" s="22" t="str">
        <f>VLOOKUP(E352,studia!$F$1:$I$12,4,FALSE)</f>
        <v>EEN</v>
      </c>
      <c r="E352" s="36" t="s">
        <v>413</v>
      </c>
      <c r="F352" s="163" t="s">
        <v>2172</v>
      </c>
      <c r="G352" s="37" t="s">
        <v>231</v>
      </c>
      <c r="H352" s="37" t="s">
        <v>595</v>
      </c>
      <c r="I352" s="37" t="s">
        <v>596</v>
      </c>
      <c r="J352" s="37" t="s">
        <v>2016</v>
      </c>
      <c r="K352" s="37" t="s">
        <v>578</v>
      </c>
      <c r="L352" s="21" t="str">
        <f>VLOOKUP(K352,Prowadzacy!$F$2:$J$109,2,FALSE)</f>
        <v>Grażyna</v>
      </c>
      <c r="M352" s="21" t="str">
        <f>VLOOKUP(K352,Prowadzacy!$F$2:$K$109,3,FALSE)</f>
        <v>Zuzanna</v>
      </c>
      <c r="N352" s="21" t="str">
        <f>VLOOKUP(K352,Prowadzacy!$F$2:$K$109,4,FALSE)</f>
        <v>Dąbrowska-Kauf</v>
      </c>
      <c r="O352" s="22" t="str">
        <f>VLOOKUP(K352,Prowadzacy!$F$2:$M$109,8,FALSE)</f>
        <v xml:space="preserve">Grażyna | Dąbrowska-Kauf | Dr inż. |  ( 05206 ) </v>
      </c>
      <c r="P352" s="22" t="str">
        <f>VLOOKUP(K352,Prowadzacy!$F$2:$K$109,5,FALSE)</f>
        <v>K36W05D02</v>
      </c>
      <c r="Q352" s="22" t="str">
        <f>VLOOKUP(K352,Prowadzacy!$F$2:$K$109,6,FALSE)</f>
        <v>ZUEiEP</v>
      </c>
      <c r="R352" s="36" t="s">
        <v>517</v>
      </c>
      <c r="S352" s="22" t="str">
        <f>VLOOKUP(R352,Prowadzacy!$F$2:$K$109,2,FALSE)</f>
        <v>Wiktoria</v>
      </c>
      <c r="T352" s="22" t="str">
        <f>VLOOKUP(R352,Prowadzacy!$F$2:$K$109,3,FALSE)</f>
        <v>Maria</v>
      </c>
      <c r="U352" s="22" t="str">
        <f>VLOOKUP(R352,Prowadzacy!$F$2:$K$109,4,FALSE)</f>
        <v>Grycan</v>
      </c>
      <c r="V352" s="22" t="str">
        <f>VLOOKUP(R352,Prowadzacy!$F$2:$M$109,8,FALSE)</f>
        <v xml:space="preserve">Wiktoria | Grycan | Dr inż. |  ( 05408 ) </v>
      </c>
      <c r="W352" s="37"/>
      <c r="X352" s="36" t="s">
        <v>222</v>
      </c>
      <c r="Y352" s="37"/>
      <c r="Z352" s="36"/>
      <c r="AA352" s="12"/>
      <c r="AB352" s="10"/>
      <c r="AC352" s="10"/>
      <c r="AD352" s="10"/>
      <c r="AE352" s="10"/>
      <c r="AF352" s="10"/>
      <c r="AG352" s="10"/>
      <c r="AH352" s="10"/>
      <c r="AI352" s="10"/>
      <c r="AJ352" s="10"/>
      <c r="AK352" s="10"/>
      <c r="AL352" s="10"/>
    </row>
    <row r="353" spans="1:38" ht="78.75">
      <c r="A353" s="151">
        <v>348</v>
      </c>
      <c r="B353" s="22" t="str">
        <f>VLOOKUP(E353,studia!$F$1:$I$12,2,FALSE)</f>
        <v>Elektrotechnika</v>
      </c>
      <c r="C353" s="22" t="str">
        <f>VLOOKUP(E353,studia!$F$1:$I$12,3,FALSE)</f>
        <v>mgr</v>
      </c>
      <c r="D353" s="22" t="str">
        <f>VLOOKUP(E353,studia!$F$1:$I$12,4,FALSE)</f>
        <v>EEN</v>
      </c>
      <c r="E353" s="36" t="s">
        <v>413</v>
      </c>
      <c r="F353" s="163" t="s">
        <v>2172</v>
      </c>
      <c r="G353" s="37" t="s">
        <v>231</v>
      </c>
      <c r="H353" s="37" t="s">
        <v>597</v>
      </c>
      <c r="I353" s="37" t="s">
        <v>598</v>
      </c>
      <c r="J353" s="37" t="s">
        <v>2017</v>
      </c>
      <c r="K353" s="37" t="s">
        <v>578</v>
      </c>
      <c r="L353" s="21" t="str">
        <f>VLOOKUP(K353,Prowadzacy!$F$2:$J$109,2,FALSE)</f>
        <v>Grażyna</v>
      </c>
      <c r="M353" s="21" t="str">
        <f>VLOOKUP(K353,Prowadzacy!$F$2:$K$109,3,FALSE)</f>
        <v>Zuzanna</v>
      </c>
      <c r="N353" s="21" t="str">
        <f>VLOOKUP(K353,Prowadzacy!$F$2:$K$109,4,FALSE)</f>
        <v>Dąbrowska-Kauf</v>
      </c>
      <c r="O353" s="22" t="str">
        <f>VLOOKUP(K353,Prowadzacy!$F$2:$M$109,8,FALSE)</f>
        <v xml:space="preserve">Grażyna | Dąbrowska-Kauf | Dr inż. |  ( 05206 ) </v>
      </c>
      <c r="P353" s="22" t="str">
        <f>VLOOKUP(K353,Prowadzacy!$F$2:$K$109,5,FALSE)</f>
        <v>K36W05D02</v>
      </c>
      <c r="Q353" s="22" t="str">
        <f>VLOOKUP(K353,Prowadzacy!$F$2:$K$109,6,FALSE)</f>
        <v>ZUEiEP</v>
      </c>
      <c r="R353" s="36" t="s">
        <v>734</v>
      </c>
      <c r="S353" s="22" t="str">
        <f>VLOOKUP(R353,Prowadzacy!$F$2:$K$109,2,FALSE)</f>
        <v>Janusz</v>
      </c>
      <c r="T353" s="22" t="str">
        <f>VLOOKUP(R353,Prowadzacy!$F$2:$K$109,3,FALSE)</f>
        <v>Stanisław</v>
      </c>
      <c r="U353" s="22" t="str">
        <f>VLOOKUP(R353,Prowadzacy!$F$2:$K$109,4,FALSE)</f>
        <v>Konieczny</v>
      </c>
      <c r="V353" s="22" t="str">
        <f>VLOOKUP(R353,Prowadzacy!$F$2:$M$109,8,FALSE)</f>
        <v xml:space="preserve">Janusz | Konieczny | Dr inż. |  ( 05269 ) </v>
      </c>
      <c r="W353" s="37"/>
      <c r="X353" s="36" t="s">
        <v>222</v>
      </c>
      <c r="Y353" s="37"/>
      <c r="Z353" s="36"/>
      <c r="AA353" s="12"/>
      <c r="AB353" s="10"/>
      <c r="AC353" s="10"/>
      <c r="AD353" s="10"/>
      <c r="AE353" s="10"/>
      <c r="AF353" s="10"/>
      <c r="AG353" s="10"/>
      <c r="AH353" s="10"/>
      <c r="AI353" s="10"/>
      <c r="AJ353" s="10"/>
      <c r="AK353" s="10"/>
      <c r="AL353" s="10"/>
    </row>
    <row r="354" spans="1:38" ht="91.5">
      <c r="A354" s="146">
        <v>349</v>
      </c>
      <c r="B354" s="22" t="str">
        <f>VLOOKUP(E354,studia!$F$1:$I$12,2,FALSE)</f>
        <v>Elektrotechnika</v>
      </c>
      <c r="C354" s="22" t="str">
        <f>VLOOKUP(E354,studia!$F$1:$I$12,3,FALSE)</f>
        <v>mgr</v>
      </c>
      <c r="D354" s="22" t="str">
        <f>VLOOKUP(E354,studia!$F$1:$I$12,4,FALSE)</f>
        <v>EEN</v>
      </c>
      <c r="E354" s="36" t="s">
        <v>413</v>
      </c>
      <c r="F354" s="163" t="s">
        <v>2172</v>
      </c>
      <c r="G354" s="37" t="s">
        <v>231</v>
      </c>
      <c r="H354" s="37" t="s">
        <v>599</v>
      </c>
      <c r="I354" s="37" t="s">
        <v>600</v>
      </c>
      <c r="J354" s="37" t="s">
        <v>2018</v>
      </c>
      <c r="K354" s="37" t="s">
        <v>578</v>
      </c>
      <c r="L354" s="21" t="str">
        <f>VLOOKUP(K354,Prowadzacy!$F$2:$J$109,2,FALSE)</f>
        <v>Grażyna</v>
      </c>
      <c r="M354" s="21" t="str">
        <f>VLOOKUP(K354,Prowadzacy!$F$2:$K$109,3,FALSE)</f>
        <v>Zuzanna</v>
      </c>
      <c r="N354" s="21" t="str">
        <f>VLOOKUP(K354,Prowadzacy!$F$2:$K$109,4,FALSE)</f>
        <v>Dąbrowska-Kauf</v>
      </c>
      <c r="O354" s="22" t="str">
        <f>VLOOKUP(K354,Prowadzacy!$F$2:$M$109,8,FALSE)</f>
        <v xml:space="preserve">Grażyna | Dąbrowska-Kauf | Dr inż. |  ( 05206 ) </v>
      </c>
      <c r="P354" s="22" t="str">
        <f>VLOOKUP(K354,Prowadzacy!$F$2:$K$109,5,FALSE)</f>
        <v>K36W05D02</v>
      </c>
      <c r="Q354" s="22" t="str">
        <f>VLOOKUP(K354,Prowadzacy!$F$2:$K$109,6,FALSE)</f>
        <v>ZUEiEP</v>
      </c>
      <c r="R354" s="36" t="s">
        <v>429</v>
      </c>
      <c r="S354" s="22" t="str">
        <f>VLOOKUP(R354,Prowadzacy!$F$2:$K$109,2,FALSE)</f>
        <v>Marek</v>
      </c>
      <c r="T354" s="22" t="str">
        <f>VLOOKUP(R354,Prowadzacy!$F$2:$K$109,3,FALSE)</f>
        <v>Andrzej</v>
      </c>
      <c r="U354" s="22" t="str">
        <f>VLOOKUP(R354,Prowadzacy!$F$2:$K$109,4,FALSE)</f>
        <v>Jaworski</v>
      </c>
      <c r="V354" s="22" t="str">
        <f>VLOOKUP(R354,Prowadzacy!$F$2:$M$109,8,FALSE)</f>
        <v xml:space="preserve">Marek | Jaworski | Dr inż. |  ( 05237 ) </v>
      </c>
      <c r="W354" s="37"/>
      <c r="X354" s="36" t="s">
        <v>222</v>
      </c>
      <c r="Y354" s="37"/>
      <c r="Z354" s="36"/>
      <c r="AA354" s="12"/>
      <c r="AB354" s="10"/>
      <c r="AC354" s="10"/>
      <c r="AD354" s="10"/>
      <c r="AE354" s="10"/>
      <c r="AF354" s="10"/>
      <c r="AG354" s="10"/>
      <c r="AH354" s="10"/>
      <c r="AI354" s="10"/>
      <c r="AJ354" s="10"/>
      <c r="AK354" s="10"/>
      <c r="AL354" s="10"/>
    </row>
    <row r="355" spans="1:38" ht="155.25">
      <c r="A355" s="151">
        <v>350</v>
      </c>
      <c r="B355" s="22" t="str">
        <f>VLOOKUP(E355,studia!$F$1:$I$12,2,FALSE)</f>
        <v>Elektrotechnika</v>
      </c>
      <c r="C355" s="22" t="str">
        <f>VLOOKUP(E355,studia!$F$1:$I$12,3,FALSE)</f>
        <v>mgr</v>
      </c>
      <c r="D355" s="22" t="str">
        <f>VLOOKUP(E355,studia!$F$1:$I$12,4,FALSE)</f>
        <v>EEN</v>
      </c>
      <c r="E355" s="36" t="s">
        <v>413</v>
      </c>
      <c r="F355" s="163" t="s">
        <v>2172</v>
      </c>
      <c r="G355" s="37" t="s">
        <v>231</v>
      </c>
      <c r="H355" s="37" t="s">
        <v>950</v>
      </c>
      <c r="I355" s="37" t="s">
        <v>951</v>
      </c>
      <c r="J355" s="37" t="s">
        <v>952</v>
      </c>
      <c r="K355" s="37" t="s">
        <v>925</v>
      </c>
      <c r="L355" s="21" t="str">
        <f>VLOOKUP(K355,Prowadzacy!$F$2:$J$109,2,FALSE)</f>
        <v>Waldemar</v>
      </c>
      <c r="M355" s="21" t="str">
        <f>VLOOKUP(K355,Prowadzacy!$F$2:$K$109,3,FALSE)</f>
        <v>Paweł</v>
      </c>
      <c r="N355" s="21" t="str">
        <f>VLOOKUP(K355,Prowadzacy!$F$2:$K$109,4,FALSE)</f>
        <v>Dołęga</v>
      </c>
      <c r="O355" s="22" t="str">
        <f>VLOOKUP(K355,Prowadzacy!$F$2:$M$109,8,FALSE)</f>
        <v xml:space="preserve">Waldemar | Dołęga | Dr hab. inż. |  ( 05265 ) </v>
      </c>
      <c r="P355" s="22" t="str">
        <f>VLOOKUP(K355,Prowadzacy!$F$2:$K$109,5,FALSE)</f>
        <v>K36W05D02</v>
      </c>
      <c r="Q355" s="22" t="str">
        <f>VLOOKUP(K355,Prowadzacy!$F$2:$K$109,6,FALSE)</f>
        <v>ZUEiEP</v>
      </c>
      <c r="R355" s="36" t="s">
        <v>977</v>
      </c>
      <c r="S355" s="22" t="str">
        <f>VLOOKUP(R355,Prowadzacy!$F$2:$K$109,2,FALSE)</f>
        <v>Kazimierz</v>
      </c>
      <c r="T355" s="22">
        <f>VLOOKUP(R355,Prowadzacy!$F$2:$K$109,3,FALSE)</f>
        <v>0</v>
      </c>
      <c r="U355" s="22" t="str">
        <f>VLOOKUP(R355,Prowadzacy!$F$2:$K$109,4,FALSE)</f>
        <v>Herlender</v>
      </c>
      <c r="V355" s="22" t="str">
        <f>VLOOKUP(R355,Prowadzacy!$F$2:$M$109,8,FALSE)</f>
        <v xml:space="preserve">Kazimierz | Herlender | Dr inż. |  ( 05211 ) </v>
      </c>
      <c r="W355" s="37"/>
      <c r="X355" s="36" t="s">
        <v>222</v>
      </c>
      <c r="Y355" s="37"/>
      <c r="Z355" s="36"/>
      <c r="AA355" s="12"/>
      <c r="AB355" s="10"/>
      <c r="AC355" s="10"/>
      <c r="AD355" s="10"/>
      <c r="AE355" s="10"/>
      <c r="AF355" s="10"/>
      <c r="AG355" s="10"/>
      <c r="AH355" s="10"/>
      <c r="AI355" s="10"/>
      <c r="AJ355" s="10"/>
      <c r="AK355" s="10"/>
      <c r="AL355" s="10"/>
    </row>
    <row r="356" spans="1:38" ht="129.75">
      <c r="A356" s="146">
        <v>351</v>
      </c>
      <c r="B356" s="22" t="str">
        <f>VLOOKUP(E356,studia!$F$1:$I$12,2,FALSE)</f>
        <v>Elektrotechnika</v>
      </c>
      <c r="C356" s="22" t="str">
        <f>VLOOKUP(E356,studia!$F$1:$I$12,3,FALSE)</f>
        <v>mgr</v>
      </c>
      <c r="D356" s="22" t="str">
        <f>VLOOKUP(E356,studia!$F$1:$I$12,4,FALSE)</f>
        <v>EEN</v>
      </c>
      <c r="E356" s="36" t="s">
        <v>413</v>
      </c>
      <c r="F356" s="36"/>
      <c r="G356" s="37"/>
      <c r="H356" s="37" t="s">
        <v>953</v>
      </c>
      <c r="I356" s="37" t="s">
        <v>954</v>
      </c>
      <c r="J356" s="37" t="s">
        <v>955</v>
      </c>
      <c r="K356" s="37" t="s">
        <v>925</v>
      </c>
      <c r="L356" s="21" t="str">
        <f>VLOOKUP(K356,Prowadzacy!$F$2:$J$109,2,FALSE)</f>
        <v>Waldemar</v>
      </c>
      <c r="M356" s="21" t="str">
        <f>VLOOKUP(K356,Prowadzacy!$F$2:$K$109,3,FALSE)</f>
        <v>Paweł</v>
      </c>
      <c r="N356" s="21" t="str">
        <f>VLOOKUP(K356,Prowadzacy!$F$2:$K$109,4,FALSE)</f>
        <v>Dołęga</v>
      </c>
      <c r="O356" s="22" t="str">
        <f>VLOOKUP(K356,Prowadzacy!$F$2:$M$109,8,FALSE)</f>
        <v xml:space="preserve">Waldemar | Dołęga | Dr hab. inż. |  ( 05265 ) </v>
      </c>
      <c r="P356" s="22" t="str">
        <f>VLOOKUP(K356,Prowadzacy!$F$2:$K$109,5,FALSE)</f>
        <v>K36W05D02</v>
      </c>
      <c r="Q356" s="22" t="str">
        <f>VLOOKUP(K356,Prowadzacy!$F$2:$K$109,6,FALSE)</f>
        <v>ZUEiEP</v>
      </c>
      <c r="R356" s="36" t="s">
        <v>977</v>
      </c>
      <c r="S356" s="22" t="str">
        <f>VLOOKUP(R356,Prowadzacy!$F$2:$K$109,2,FALSE)</f>
        <v>Kazimierz</v>
      </c>
      <c r="T356" s="22">
        <f>VLOOKUP(R356,Prowadzacy!$F$2:$K$109,3,FALSE)</f>
        <v>0</v>
      </c>
      <c r="U356" s="22" t="str">
        <f>VLOOKUP(R356,Prowadzacy!$F$2:$K$109,4,FALSE)</f>
        <v>Herlender</v>
      </c>
      <c r="V356" s="22" t="str">
        <f>VLOOKUP(R356,Prowadzacy!$F$2:$M$109,8,FALSE)</f>
        <v xml:space="preserve">Kazimierz | Herlender | Dr inż. |  ( 05211 ) </v>
      </c>
      <c r="W356" s="37"/>
      <c r="X356" s="36" t="s">
        <v>222</v>
      </c>
      <c r="Y356" s="37"/>
      <c r="Z356" s="36"/>
      <c r="AA356" s="12"/>
      <c r="AB356" s="10"/>
      <c r="AC356" s="10"/>
      <c r="AD356" s="10"/>
      <c r="AE356" s="10"/>
      <c r="AF356" s="10"/>
      <c r="AG356" s="10"/>
      <c r="AH356" s="10"/>
      <c r="AI356" s="10"/>
      <c r="AJ356" s="10"/>
      <c r="AK356" s="10"/>
      <c r="AL356" s="10"/>
    </row>
    <row r="357" spans="1:38" ht="142.5">
      <c r="A357" s="151">
        <v>352</v>
      </c>
      <c r="B357" s="22" t="str">
        <f>VLOOKUP(E357,studia!$F$1:$I$12,2,FALSE)</f>
        <v>Elektrotechnika</v>
      </c>
      <c r="C357" s="22" t="str">
        <f>VLOOKUP(E357,studia!$F$1:$I$12,3,FALSE)</f>
        <v>mgr</v>
      </c>
      <c r="D357" s="22" t="str">
        <f>VLOOKUP(E357,studia!$F$1:$I$12,4,FALSE)</f>
        <v>EEN</v>
      </c>
      <c r="E357" s="36" t="s">
        <v>413</v>
      </c>
      <c r="F357" s="36"/>
      <c r="G357" s="37"/>
      <c r="H357" s="37" t="s">
        <v>956</v>
      </c>
      <c r="I357" s="37" t="s">
        <v>957</v>
      </c>
      <c r="J357" s="37" t="s">
        <v>2019</v>
      </c>
      <c r="K357" s="37" t="s">
        <v>925</v>
      </c>
      <c r="L357" s="21" t="str">
        <f>VLOOKUP(K357,Prowadzacy!$F$2:$J$109,2,FALSE)</f>
        <v>Waldemar</v>
      </c>
      <c r="M357" s="21" t="str">
        <f>VLOOKUP(K357,Prowadzacy!$F$2:$K$109,3,FALSE)</f>
        <v>Paweł</v>
      </c>
      <c r="N357" s="21" t="str">
        <f>VLOOKUP(K357,Prowadzacy!$F$2:$K$109,4,FALSE)</f>
        <v>Dołęga</v>
      </c>
      <c r="O357" s="22" t="str">
        <f>VLOOKUP(K357,Prowadzacy!$F$2:$M$109,8,FALSE)</f>
        <v xml:space="preserve">Waldemar | Dołęga | Dr hab. inż. |  ( 05265 ) </v>
      </c>
      <c r="P357" s="22" t="str">
        <f>VLOOKUP(K357,Prowadzacy!$F$2:$K$109,5,FALSE)</f>
        <v>K36W05D02</v>
      </c>
      <c r="Q357" s="22" t="str">
        <f>VLOOKUP(K357,Prowadzacy!$F$2:$K$109,6,FALSE)</f>
        <v>ZUEiEP</v>
      </c>
      <c r="R357" s="36" t="s">
        <v>977</v>
      </c>
      <c r="S357" s="22" t="str">
        <f>VLOOKUP(R357,Prowadzacy!$F$2:$K$109,2,FALSE)</f>
        <v>Kazimierz</v>
      </c>
      <c r="T357" s="22">
        <f>VLOOKUP(R357,Prowadzacy!$F$2:$K$109,3,FALSE)</f>
        <v>0</v>
      </c>
      <c r="U357" s="22" t="str">
        <f>VLOOKUP(R357,Prowadzacy!$F$2:$K$109,4,FALSE)</f>
        <v>Herlender</v>
      </c>
      <c r="V357" s="22" t="str">
        <f>VLOOKUP(R357,Prowadzacy!$F$2:$M$109,8,FALSE)</f>
        <v xml:space="preserve">Kazimierz | Herlender | Dr inż. |  ( 05211 ) </v>
      </c>
      <c r="W357" s="37"/>
      <c r="X357" s="36" t="s">
        <v>222</v>
      </c>
      <c r="Y357" s="37"/>
      <c r="Z357" s="36"/>
      <c r="AA357" s="12"/>
      <c r="AB357" s="10"/>
      <c r="AC357" s="10"/>
      <c r="AD357" s="10"/>
      <c r="AE357" s="10"/>
      <c r="AF357" s="10"/>
      <c r="AG357" s="10"/>
      <c r="AH357" s="10"/>
      <c r="AI357" s="10"/>
      <c r="AJ357" s="10"/>
      <c r="AK357" s="10"/>
      <c r="AL357" s="10"/>
    </row>
    <row r="358" spans="1:38" ht="78.75">
      <c r="A358" s="146">
        <v>353</v>
      </c>
      <c r="B358" s="22" t="str">
        <f>VLOOKUP(E358,studia!$F$1:$I$12,2,FALSE)</f>
        <v>Elektrotechnika</v>
      </c>
      <c r="C358" s="22" t="str">
        <f>VLOOKUP(E358,studia!$F$1:$I$12,3,FALSE)</f>
        <v>mgr</v>
      </c>
      <c r="D358" s="22" t="str">
        <f>VLOOKUP(E358,studia!$F$1:$I$12,4,FALSE)</f>
        <v>EEN</v>
      </c>
      <c r="E358" s="36" t="s">
        <v>413</v>
      </c>
      <c r="F358" s="163" t="s">
        <v>2172</v>
      </c>
      <c r="G358" s="37" t="s">
        <v>231</v>
      </c>
      <c r="H358" s="37" t="s">
        <v>518</v>
      </c>
      <c r="I358" s="37" t="s">
        <v>519</v>
      </c>
      <c r="J358" s="37" t="s">
        <v>520</v>
      </c>
      <c r="K358" s="37" t="s">
        <v>517</v>
      </c>
      <c r="L358" s="21" t="str">
        <f>VLOOKUP(K358,Prowadzacy!$F$2:$J$109,2,FALSE)</f>
        <v>Wiktoria</v>
      </c>
      <c r="M358" s="21" t="str">
        <f>VLOOKUP(K358,Prowadzacy!$F$2:$K$109,3,FALSE)</f>
        <v>Maria</v>
      </c>
      <c r="N358" s="21" t="str">
        <f>VLOOKUP(K358,Prowadzacy!$F$2:$K$109,4,FALSE)</f>
        <v>Grycan</v>
      </c>
      <c r="O358" s="22" t="str">
        <f>VLOOKUP(K358,Prowadzacy!$F$2:$M$109,8,FALSE)</f>
        <v xml:space="preserve">Wiktoria | Grycan | Dr inż. |  ( 05408 ) </v>
      </c>
      <c r="P358" s="22" t="str">
        <f>VLOOKUP(K358,Prowadzacy!$F$2:$K$109,5,FALSE)</f>
        <v>K36W05D02</v>
      </c>
      <c r="Q358" s="22" t="str">
        <f>VLOOKUP(K358,Prowadzacy!$F$2:$K$109,6,FALSE)</f>
        <v>ZUEiEP</v>
      </c>
      <c r="R358" s="36" t="s">
        <v>562</v>
      </c>
      <c r="S358" s="22" t="str">
        <f>VLOOKUP(R358,Prowadzacy!$F$2:$K$109,2,FALSE)</f>
        <v>Joanna</v>
      </c>
      <c r="T358" s="22" t="str">
        <f>VLOOKUP(R358,Prowadzacy!$F$2:$K$109,3,FALSE)</f>
        <v>Karolina</v>
      </c>
      <c r="U358" s="22" t="str">
        <f>VLOOKUP(R358,Prowadzacy!$F$2:$K$109,4,FALSE)</f>
        <v>Budzisz</v>
      </c>
      <c r="V358" s="22" t="str">
        <f>VLOOKUP(R358,Prowadzacy!$F$2:$M$109,8,FALSE)</f>
        <v xml:space="preserve">Joanna | Budzisz | Dr inż. |  ( 05404 ) </v>
      </c>
      <c r="W358" s="37"/>
      <c r="X358" s="36" t="s">
        <v>222</v>
      </c>
      <c r="Y358" s="37"/>
      <c r="Z358" s="36"/>
      <c r="AA358" s="12"/>
      <c r="AB358" s="10"/>
      <c r="AC358" s="10"/>
      <c r="AD358" s="10"/>
      <c r="AE358" s="10"/>
      <c r="AF358" s="10"/>
      <c r="AG358" s="10"/>
      <c r="AH358" s="10"/>
      <c r="AI358" s="10"/>
      <c r="AJ358" s="10"/>
      <c r="AK358" s="10"/>
      <c r="AL358" s="10"/>
    </row>
    <row r="359" spans="1:38" ht="104.25">
      <c r="A359" s="151">
        <v>354</v>
      </c>
      <c r="B359" s="22" t="str">
        <f>VLOOKUP(E359,studia!$F$1:$I$12,2,FALSE)</f>
        <v>Elektrotechnika</v>
      </c>
      <c r="C359" s="22" t="str">
        <f>VLOOKUP(E359,studia!$F$1:$I$12,3,FALSE)</f>
        <v>mgr</v>
      </c>
      <c r="D359" s="22" t="str">
        <f>VLOOKUP(E359,studia!$F$1:$I$12,4,FALSE)</f>
        <v>EEN</v>
      </c>
      <c r="E359" s="36" t="s">
        <v>413</v>
      </c>
      <c r="F359" s="163" t="s">
        <v>2172</v>
      </c>
      <c r="G359" s="37" t="s">
        <v>231</v>
      </c>
      <c r="H359" s="37" t="s">
        <v>2020</v>
      </c>
      <c r="I359" s="37" t="s">
        <v>2021</v>
      </c>
      <c r="J359" s="37" t="s">
        <v>536</v>
      </c>
      <c r="K359" s="37" t="s">
        <v>517</v>
      </c>
      <c r="L359" s="21" t="str">
        <f>VLOOKUP(K359,Prowadzacy!$F$2:$J$109,2,FALSE)</f>
        <v>Wiktoria</v>
      </c>
      <c r="M359" s="21" t="str">
        <f>VLOOKUP(K359,Prowadzacy!$F$2:$K$109,3,FALSE)</f>
        <v>Maria</v>
      </c>
      <c r="N359" s="21" t="str">
        <f>VLOOKUP(K359,Prowadzacy!$F$2:$K$109,4,FALSE)</f>
        <v>Grycan</v>
      </c>
      <c r="O359" s="22" t="str">
        <f>VLOOKUP(K359,Prowadzacy!$F$2:$M$109,8,FALSE)</f>
        <v xml:space="preserve">Wiktoria | Grycan | Dr inż. |  ( 05408 ) </v>
      </c>
      <c r="P359" s="22" t="str">
        <f>VLOOKUP(K359,Prowadzacy!$F$2:$K$109,5,FALSE)</f>
        <v>K36W05D02</v>
      </c>
      <c r="Q359" s="22" t="str">
        <f>VLOOKUP(K359,Prowadzacy!$F$2:$K$109,6,FALSE)</f>
        <v>ZUEiEP</v>
      </c>
      <c r="R359" s="36" t="s">
        <v>562</v>
      </c>
      <c r="S359" s="22" t="str">
        <f>VLOOKUP(R359,Prowadzacy!$F$2:$K$109,2,FALSE)</f>
        <v>Joanna</v>
      </c>
      <c r="T359" s="22" t="str">
        <f>VLOOKUP(R359,Prowadzacy!$F$2:$K$109,3,FALSE)</f>
        <v>Karolina</v>
      </c>
      <c r="U359" s="22" t="str">
        <f>VLOOKUP(R359,Prowadzacy!$F$2:$K$109,4,FALSE)</f>
        <v>Budzisz</v>
      </c>
      <c r="V359" s="22" t="str">
        <f>VLOOKUP(R359,Prowadzacy!$F$2:$M$109,8,FALSE)</f>
        <v xml:space="preserve">Joanna | Budzisz | Dr inż. |  ( 05404 ) </v>
      </c>
      <c r="W359" s="37"/>
      <c r="X359" s="36" t="s">
        <v>222</v>
      </c>
      <c r="Y359" s="37"/>
      <c r="Z359" s="36"/>
      <c r="AA359" s="12"/>
      <c r="AB359" s="10"/>
      <c r="AC359" s="10"/>
      <c r="AD359" s="10"/>
      <c r="AE359" s="10"/>
      <c r="AF359" s="10"/>
      <c r="AG359" s="10"/>
      <c r="AH359" s="10"/>
      <c r="AI359" s="10"/>
      <c r="AJ359" s="10"/>
      <c r="AK359" s="10"/>
      <c r="AL359" s="10"/>
    </row>
    <row r="360" spans="1:38" ht="180.75">
      <c r="A360" s="146">
        <v>355</v>
      </c>
      <c r="B360" s="22" t="str">
        <f>VLOOKUP(E360,studia!$F$1:$I$12,2,FALSE)</f>
        <v>Elektrotechnika</v>
      </c>
      <c r="C360" s="22" t="str">
        <f>VLOOKUP(E360,studia!$F$1:$I$12,3,FALSE)</f>
        <v>mgr</v>
      </c>
      <c r="D360" s="22" t="str">
        <f>VLOOKUP(E360,studia!$F$1:$I$12,4,FALSE)</f>
        <v>EEN</v>
      </c>
      <c r="E360" s="36" t="s">
        <v>413</v>
      </c>
      <c r="F360" s="36"/>
      <c r="G360" s="37"/>
      <c r="H360" s="37" t="s">
        <v>464</v>
      </c>
      <c r="I360" s="37" t="s">
        <v>465</v>
      </c>
      <c r="J360" s="37" t="s">
        <v>466</v>
      </c>
      <c r="K360" s="37" t="s">
        <v>459</v>
      </c>
      <c r="L360" s="21" t="str">
        <f>VLOOKUP(K360,Prowadzacy!$F$2:$J$109,2,FALSE)</f>
        <v>Marcin</v>
      </c>
      <c r="M360" s="21" t="str">
        <f>VLOOKUP(K360,Prowadzacy!$F$2:$K$109,3,FALSE)</f>
        <v>Wojciech</v>
      </c>
      <c r="N360" s="21" t="str">
        <f>VLOOKUP(K360,Prowadzacy!$F$2:$K$109,4,FALSE)</f>
        <v>Habrych</v>
      </c>
      <c r="O360" s="22" t="str">
        <f>VLOOKUP(K360,Prowadzacy!$F$2:$M$109,8,FALSE)</f>
        <v xml:space="preserve">Marcin | Habrych | Dr hab. inż. |  ( 05281 ) </v>
      </c>
      <c r="P360" s="22" t="str">
        <f>VLOOKUP(K360,Prowadzacy!$F$2:$K$109,5,FALSE)</f>
        <v>K36W05D02</v>
      </c>
      <c r="Q360" s="22" t="str">
        <f>VLOOKUP(K360,Prowadzacy!$F$2:$K$109,6,FALSE)</f>
        <v>ZAS</v>
      </c>
      <c r="R360" s="36" t="s">
        <v>897</v>
      </c>
      <c r="S360" s="22" t="str">
        <f>VLOOKUP(R360,Prowadzacy!$F$2:$K$109,2,FALSE)</f>
        <v>Grzegorz</v>
      </c>
      <c r="T360" s="22" t="str">
        <f>VLOOKUP(R360,Prowadzacy!$F$2:$K$109,3,FALSE)</f>
        <v>Eugeniusz</v>
      </c>
      <c r="U360" s="22" t="str">
        <f>VLOOKUP(R360,Prowadzacy!$F$2:$K$109,4,FALSE)</f>
        <v>Wiśniewski</v>
      </c>
      <c r="V360" s="22" t="str">
        <f>VLOOKUP(R360,Prowadzacy!$F$2:$M$109,8,FALSE)</f>
        <v xml:space="preserve">Grzegorz | Wiśniewski | Dr inż. |  ( 05214 ) </v>
      </c>
      <c r="W360" s="37"/>
      <c r="X360" s="36" t="s">
        <v>222</v>
      </c>
      <c r="Y360" s="37"/>
      <c r="Z360" s="36"/>
      <c r="AA360" s="12"/>
      <c r="AB360" s="10"/>
      <c r="AC360" s="10"/>
      <c r="AD360" s="10"/>
      <c r="AE360" s="10"/>
      <c r="AF360" s="10"/>
      <c r="AG360" s="10"/>
      <c r="AH360" s="10"/>
      <c r="AI360" s="10"/>
      <c r="AJ360" s="10"/>
      <c r="AK360" s="10"/>
      <c r="AL360" s="10"/>
    </row>
    <row r="361" spans="1:38" ht="180.75">
      <c r="A361" s="151">
        <v>356</v>
      </c>
      <c r="B361" s="22" t="str">
        <f>VLOOKUP(E361,studia!$F$1:$I$12,2,FALSE)</f>
        <v>Elektrotechnika</v>
      </c>
      <c r="C361" s="22" t="str">
        <f>VLOOKUP(E361,studia!$F$1:$I$12,3,FALSE)</f>
        <v>mgr</v>
      </c>
      <c r="D361" s="22" t="str">
        <f>VLOOKUP(E361,studia!$F$1:$I$12,4,FALSE)</f>
        <v>EEN</v>
      </c>
      <c r="E361" s="36" t="s">
        <v>413</v>
      </c>
      <c r="F361" s="163" t="s">
        <v>2172</v>
      </c>
      <c r="G361" s="37" t="s">
        <v>230</v>
      </c>
      <c r="H361" s="37" t="s">
        <v>467</v>
      </c>
      <c r="I361" s="37" t="s">
        <v>468</v>
      </c>
      <c r="J361" s="37" t="s">
        <v>2022</v>
      </c>
      <c r="K361" s="37" t="s">
        <v>459</v>
      </c>
      <c r="L361" s="21" t="str">
        <f>VLOOKUP(K361,Prowadzacy!$F$2:$J$109,2,FALSE)</f>
        <v>Marcin</v>
      </c>
      <c r="M361" s="21" t="str">
        <f>VLOOKUP(K361,Prowadzacy!$F$2:$K$109,3,FALSE)</f>
        <v>Wojciech</v>
      </c>
      <c r="N361" s="21" t="str">
        <f>VLOOKUP(K361,Prowadzacy!$F$2:$K$109,4,FALSE)</f>
        <v>Habrych</v>
      </c>
      <c r="O361" s="22" t="str">
        <f>VLOOKUP(K361,Prowadzacy!$F$2:$M$109,8,FALSE)</f>
        <v xml:space="preserve">Marcin | Habrych | Dr hab. inż. |  ( 05281 ) </v>
      </c>
      <c r="P361" s="22" t="str">
        <f>VLOOKUP(K361,Prowadzacy!$F$2:$K$109,5,FALSE)</f>
        <v>K36W05D02</v>
      </c>
      <c r="Q361" s="22" t="str">
        <f>VLOOKUP(K361,Prowadzacy!$F$2:$K$109,6,FALSE)</f>
        <v>ZAS</v>
      </c>
      <c r="R361" s="36" t="s">
        <v>897</v>
      </c>
      <c r="S361" s="22" t="str">
        <f>VLOOKUP(R361,Prowadzacy!$F$2:$K$109,2,FALSE)</f>
        <v>Grzegorz</v>
      </c>
      <c r="T361" s="22" t="str">
        <f>VLOOKUP(R361,Prowadzacy!$F$2:$K$109,3,FALSE)</f>
        <v>Eugeniusz</v>
      </c>
      <c r="U361" s="22" t="str">
        <f>VLOOKUP(R361,Prowadzacy!$F$2:$K$109,4,FALSE)</f>
        <v>Wiśniewski</v>
      </c>
      <c r="V361" s="22" t="str">
        <f>VLOOKUP(R361,Prowadzacy!$F$2:$M$109,8,FALSE)</f>
        <v xml:space="preserve">Grzegorz | Wiśniewski | Dr inż. |  ( 05214 ) </v>
      </c>
      <c r="W361" s="37"/>
      <c r="X361" s="36" t="s">
        <v>222</v>
      </c>
      <c r="Y361" s="37"/>
      <c r="Z361" s="36"/>
      <c r="AA361" s="12"/>
      <c r="AB361" s="10"/>
      <c r="AC361" s="10"/>
      <c r="AD361" s="10"/>
      <c r="AE361" s="10"/>
      <c r="AF361" s="10"/>
      <c r="AG361" s="10"/>
      <c r="AH361" s="10"/>
      <c r="AI361" s="10"/>
      <c r="AJ361" s="10"/>
      <c r="AK361" s="10"/>
      <c r="AL361" s="10"/>
    </row>
    <row r="362" spans="1:38" ht="231.75">
      <c r="A362" s="146">
        <v>357</v>
      </c>
      <c r="B362" s="22" t="str">
        <f>VLOOKUP(E362,studia!$F$1:$I$12,2,FALSE)</f>
        <v>Elektrotechnika</v>
      </c>
      <c r="C362" s="22" t="str">
        <f>VLOOKUP(E362,studia!$F$1:$I$12,3,FALSE)</f>
        <v>mgr</v>
      </c>
      <c r="D362" s="22" t="str">
        <f>VLOOKUP(E362,studia!$F$1:$I$12,4,FALSE)</f>
        <v>EEN</v>
      </c>
      <c r="E362" s="36" t="s">
        <v>413</v>
      </c>
      <c r="F362" s="163" t="s">
        <v>2172</v>
      </c>
      <c r="G362" s="37" t="s">
        <v>230</v>
      </c>
      <c r="H362" s="37" t="s">
        <v>469</v>
      </c>
      <c r="I362" s="37" t="s">
        <v>470</v>
      </c>
      <c r="J362" s="37" t="s">
        <v>471</v>
      </c>
      <c r="K362" s="37" t="s">
        <v>459</v>
      </c>
      <c r="L362" s="21" t="str">
        <f>VLOOKUP(K362,Prowadzacy!$F$2:$J$109,2,FALSE)</f>
        <v>Marcin</v>
      </c>
      <c r="M362" s="21" t="str">
        <f>VLOOKUP(K362,Prowadzacy!$F$2:$K$109,3,FALSE)</f>
        <v>Wojciech</v>
      </c>
      <c r="N362" s="21" t="str">
        <f>VLOOKUP(K362,Prowadzacy!$F$2:$K$109,4,FALSE)</f>
        <v>Habrych</v>
      </c>
      <c r="O362" s="22" t="str">
        <f>VLOOKUP(K362,Prowadzacy!$F$2:$M$109,8,FALSE)</f>
        <v xml:space="preserve">Marcin | Habrych | Dr hab. inż. |  ( 05281 ) </v>
      </c>
      <c r="P362" s="22" t="str">
        <f>VLOOKUP(K362,Prowadzacy!$F$2:$K$109,5,FALSE)</f>
        <v>K36W05D02</v>
      </c>
      <c r="Q362" s="22" t="str">
        <f>VLOOKUP(K362,Prowadzacy!$F$2:$K$109,6,FALSE)</f>
        <v>ZAS</v>
      </c>
      <c r="R362" s="36" t="s">
        <v>897</v>
      </c>
      <c r="S362" s="22" t="str">
        <f>VLOOKUP(R362,Prowadzacy!$F$2:$K$109,2,FALSE)</f>
        <v>Grzegorz</v>
      </c>
      <c r="T362" s="22" t="str">
        <f>VLOOKUP(R362,Prowadzacy!$F$2:$K$109,3,FALSE)</f>
        <v>Eugeniusz</v>
      </c>
      <c r="U362" s="22" t="str">
        <f>VLOOKUP(R362,Prowadzacy!$F$2:$K$109,4,FALSE)</f>
        <v>Wiśniewski</v>
      </c>
      <c r="V362" s="22" t="str">
        <f>VLOOKUP(R362,Prowadzacy!$F$2:$M$109,8,FALSE)</f>
        <v xml:space="preserve">Grzegorz | Wiśniewski | Dr inż. |  ( 05214 ) </v>
      </c>
      <c r="W362" s="37"/>
      <c r="X362" s="36" t="s">
        <v>222</v>
      </c>
      <c r="Y362" s="37"/>
      <c r="Z362" s="36"/>
      <c r="AA362" s="12"/>
      <c r="AB362" s="10"/>
      <c r="AC362" s="10"/>
      <c r="AD362" s="10"/>
      <c r="AE362" s="10"/>
      <c r="AF362" s="10"/>
      <c r="AG362" s="10"/>
      <c r="AH362" s="10"/>
      <c r="AI362" s="10"/>
      <c r="AJ362" s="10"/>
      <c r="AK362" s="10"/>
      <c r="AL362" s="10"/>
    </row>
    <row r="363" spans="1:38" ht="155.25">
      <c r="A363" s="151">
        <v>358</v>
      </c>
      <c r="B363" s="22" t="str">
        <f>VLOOKUP(E363,studia!$F$1:$I$12,2,FALSE)</f>
        <v>Elektrotechnika</v>
      </c>
      <c r="C363" s="22" t="str">
        <f>VLOOKUP(E363,studia!$F$1:$I$12,3,FALSE)</f>
        <v>mgr</v>
      </c>
      <c r="D363" s="22" t="str">
        <f>VLOOKUP(E363,studia!$F$1:$I$12,4,FALSE)</f>
        <v>EEN</v>
      </c>
      <c r="E363" s="36" t="s">
        <v>413</v>
      </c>
      <c r="F363" s="36"/>
      <c r="G363" s="37"/>
      <c r="H363" s="37" t="s">
        <v>472</v>
      </c>
      <c r="I363" s="37" t="s">
        <v>473</v>
      </c>
      <c r="J363" s="37" t="s">
        <v>2023</v>
      </c>
      <c r="K363" s="37" t="s">
        <v>459</v>
      </c>
      <c r="L363" s="21" t="str">
        <f>VLOOKUP(K363,Prowadzacy!$F$2:$J$109,2,FALSE)</f>
        <v>Marcin</v>
      </c>
      <c r="M363" s="21" t="str">
        <f>VLOOKUP(K363,Prowadzacy!$F$2:$K$109,3,FALSE)</f>
        <v>Wojciech</v>
      </c>
      <c r="N363" s="21" t="str">
        <f>VLOOKUP(K363,Prowadzacy!$F$2:$K$109,4,FALSE)</f>
        <v>Habrych</v>
      </c>
      <c r="O363" s="22" t="str">
        <f>VLOOKUP(K363,Prowadzacy!$F$2:$M$109,8,FALSE)</f>
        <v xml:space="preserve">Marcin | Habrych | Dr hab. inż. |  ( 05281 ) </v>
      </c>
      <c r="P363" s="22" t="str">
        <f>VLOOKUP(K363,Prowadzacy!$F$2:$K$109,5,FALSE)</f>
        <v>K36W05D02</v>
      </c>
      <c r="Q363" s="22" t="str">
        <f>VLOOKUP(K363,Prowadzacy!$F$2:$K$109,6,FALSE)</f>
        <v>ZAS</v>
      </c>
      <c r="R363" s="36" t="s">
        <v>897</v>
      </c>
      <c r="S363" s="22" t="str">
        <f>VLOOKUP(R363,Prowadzacy!$F$2:$K$109,2,FALSE)</f>
        <v>Grzegorz</v>
      </c>
      <c r="T363" s="22" t="str">
        <f>VLOOKUP(R363,Prowadzacy!$F$2:$K$109,3,FALSE)</f>
        <v>Eugeniusz</v>
      </c>
      <c r="U363" s="22" t="str">
        <f>VLOOKUP(R363,Prowadzacy!$F$2:$K$109,4,FALSE)</f>
        <v>Wiśniewski</v>
      </c>
      <c r="V363" s="22" t="str">
        <f>VLOOKUP(R363,Prowadzacy!$F$2:$M$109,8,FALSE)</f>
        <v xml:space="preserve">Grzegorz | Wiśniewski | Dr inż. |  ( 05214 ) </v>
      </c>
      <c r="W363" s="37"/>
      <c r="X363" s="36" t="s">
        <v>222</v>
      </c>
      <c r="Y363" s="37"/>
      <c r="Z363" s="36"/>
      <c r="AA363" s="12"/>
      <c r="AB363" s="10"/>
      <c r="AC363" s="10"/>
      <c r="AD363" s="10"/>
      <c r="AE363" s="10"/>
      <c r="AF363" s="10"/>
      <c r="AG363" s="10"/>
      <c r="AH363" s="10"/>
      <c r="AI363" s="10"/>
      <c r="AJ363" s="10"/>
      <c r="AK363" s="10"/>
      <c r="AL363" s="10"/>
    </row>
    <row r="364" spans="1:38" ht="117">
      <c r="A364" s="146">
        <v>359</v>
      </c>
      <c r="B364" s="22" t="str">
        <f>VLOOKUP(E364,studia!$F$1:$I$12,2,FALSE)</f>
        <v>Elektrotechnika</v>
      </c>
      <c r="C364" s="22" t="str">
        <f>VLOOKUP(E364,studia!$F$1:$I$12,3,FALSE)</f>
        <v>mgr</v>
      </c>
      <c r="D364" s="22" t="str">
        <f>VLOOKUP(E364,studia!$F$1:$I$12,4,FALSE)</f>
        <v>EEN</v>
      </c>
      <c r="E364" s="36" t="s">
        <v>413</v>
      </c>
      <c r="F364" s="36"/>
      <c r="G364" s="37"/>
      <c r="H364" s="37" t="s">
        <v>862</v>
      </c>
      <c r="I364" s="37" t="s">
        <v>863</v>
      </c>
      <c r="J364" s="37" t="s">
        <v>864</v>
      </c>
      <c r="K364" s="37" t="s">
        <v>861</v>
      </c>
      <c r="L364" s="21" t="str">
        <f>VLOOKUP(K364,Prowadzacy!$F$2:$J$109,2,FALSE)</f>
        <v>Justyna</v>
      </c>
      <c r="M364" s="21">
        <f>VLOOKUP(K364,Prowadzacy!$F$2:$K$109,3,FALSE)</f>
        <v>0</v>
      </c>
      <c r="N364" s="21" t="str">
        <f>VLOOKUP(K364,Prowadzacy!$F$2:$K$109,4,FALSE)</f>
        <v>Herlender</v>
      </c>
      <c r="O364" s="22" t="str">
        <f>VLOOKUP(K364,Prowadzacy!$F$2:$M$109,8,FALSE)</f>
        <v xml:space="preserve">Justyna | Herlender | Dr inż. |  ( p52341 ) </v>
      </c>
      <c r="P364" s="22" t="str">
        <f>VLOOKUP(K364,Prowadzacy!$F$2:$K$109,5,FALSE)</f>
        <v>K36W05D02</v>
      </c>
      <c r="Q364" s="22" t="str">
        <f>VLOOKUP(K364,Prowadzacy!$F$2:$K$109,6,FALSE)</f>
        <v>ZAS</v>
      </c>
      <c r="R364" s="36" t="s">
        <v>842</v>
      </c>
      <c r="S364" s="22" t="str">
        <f>VLOOKUP(R364,Prowadzacy!$F$2:$K$109,2,FALSE)</f>
        <v>Bartosz</v>
      </c>
      <c r="T364" s="22" t="str">
        <f>VLOOKUP(R364,Prowadzacy!$F$2:$K$109,3,FALSE)</f>
        <v>Jan</v>
      </c>
      <c r="U364" s="22" t="str">
        <f>VLOOKUP(R364,Prowadzacy!$F$2:$K$109,4,FALSE)</f>
        <v>Brusiłowicz</v>
      </c>
      <c r="V364" s="22" t="str">
        <f>VLOOKUP(R364,Prowadzacy!$F$2:$M$109,8,FALSE)</f>
        <v xml:space="preserve">Bartosz | Brusiłowicz | Dr inż. |  ( 05413 ) </v>
      </c>
      <c r="W364" s="37"/>
      <c r="X364" s="36" t="s">
        <v>222</v>
      </c>
      <c r="Y364" s="37"/>
      <c r="Z364" s="36"/>
      <c r="AA364" s="12"/>
      <c r="AB364" s="10"/>
      <c r="AC364" s="10"/>
      <c r="AD364" s="10"/>
      <c r="AE364" s="10"/>
      <c r="AF364" s="10"/>
      <c r="AG364" s="10"/>
      <c r="AH364" s="10"/>
      <c r="AI364" s="10"/>
      <c r="AJ364" s="10"/>
      <c r="AK364" s="10"/>
      <c r="AL364" s="10"/>
    </row>
    <row r="365" spans="1:38" ht="91.5">
      <c r="A365" s="151">
        <v>360</v>
      </c>
      <c r="B365" s="22" t="str">
        <f>VLOOKUP(E365,studia!$F$1:$I$12,2,FALSE)</f>
        <v>Elektrotechnika</v>
      </c>
      <c r="C365" s="22" t="str">
        <f>VLOOKUP(E365,studia!$F$1:$I$12,3,FALSE)</f>
        <v>mgr</v>
      </c>
      <c r="D365" s="22" t="str">
        <f>VLOOKUP(E365,studia!$F$1:$I$12,4,FALSE)</f>
        <v>EEN</v>
      </c>
      <c r="E365" s="36" t="s">
        <v>413</v>
      </c>
      <c r="F365" s="36"/>
      <c r="G365" s="37"/>
      <c r="H365" s="37" t="s">
        <v>974</v>
      </c>
      <c r="I365" s="37" t="s">
        <v>975</v>
      </c>
      <c r="J365" s="37" t="s">
        <v>976</v>
      </c>
      <c r="K365" s="37" t="s">
        <v>977</v>
      </c>
      <c r="L365" s="21" t="str">
        <f>VLOOKUP(K365,Prowadzacy!$F$2:$J$109,2,FALSE)</f>
        <v>Kazimierz</v>
      </c>
      <c r="M365" s="21">
        <f>VLOOKUP(K365,Prowadzacy!$F$2:$K$109,3,FALSE)</f>
        <v>0</v>
      </c>
      <c r="N365" s="21" t="str">
        <f>VLOOKUP(K365,Prowadzacy!$F$2:$K$109,4,FALSE)</f>
        <v>Herlender</v>
      </c>
      <c r="O365" s="22" t="str">
        <f>VLOOKUP(K365,Prowadzacy!$F$2:$M$109,8,FALSE)</f>
        <v xml:space="preserve">Kazimierz | Herlender | Dr inż. |  ( 05211 ) </v>
      </c>
      <c r="P365" s="22" t="str">
        <f>VLOOKUP(K365,Prowadzacy!$F$2:$K$109,5,FALSE)</f>
        <v>K36W05D02</v>
      </c>
      <c r="Q365" s="22" t="str">
        <f>VLOOKUP(K365,Prowadzacy!$F$2:$K$109,6,FALSE)</f>
        <v>ZUEiEP</v>
      </c>
      <c r="R365" s="36" t="s">
        <v>971</v>
      </c>
      <c r="S365" s="22" t="str">
        <f>VLOOKUP(R365,Prowadzacy!$F$2:$K$109,2,FALSE)</f>
        <v>Marta</v>
      </c>
      <c r="T365" s="22" t="str">
        <f>VLOOKUP(R365,Prowadzacy!$F$2:$K$109,3,FALSE)</f>
        <v>Monika</v>
      </c>
      <c r="U365" s="22" t="str">
        <f>VLOOKUP(R365,Prowadzacy!$F$2:$K$109,4,FALSE)</f>
        <v>Bątkiewicz-Pantuła</v>
      </c>
      <c r="V365" s="22" t="str">
        <f>VLOOKUP(R365,Prowadzacy!$F$2:$M$109,8,FALSE)</f>
        <v xml:space="preserve">Marta | Bątkiewicz-Pantuła | Dr inż. |  ( 05298 ) </v>
      </c>
      <c r="W365" s="37" t="s">
        <v>995</v>
      </c>
      <c r="X365" s="36" t="s">
        <v>221</v>
      </c>
      <c r="Y365" s="37" t="s">
        <v>1002</v>
      </c>
      <c r="Z365" s="36" t="s">
        <v>221</v>
      </c>
      <c r="AA365" s="12"/>
      <c r="AB365" s="10"/>
      <c r="AC365" s="10"/>
      <c r="AD365" s="10"/>
      <c r="AE365" s="10"/>
      <c r="AF365" s="10"/>
      <c r="AG365" s="10"/>
      <c r="AH365" s="10"/>
      <c r="AI365" s="10"/>
      <c r="AJ365" s="10"/>
      <c r="AK365" s="10"/>
      <c r="AL365" s="10"/>
    </row>
    <row r="366" spans="1:38" ht="78.75">
      <c r="A366" s="146">
        <v>361</v>
      </c>
      <c r="B366" s="22" t="str">
        <f>VLOOKUP(E366,studia!$F$1:$I$12,2,FALSE)</f>
        <v>Elektrotechnika</v>
      </c>
      <c r="C366" s="22" t="str">
        <f>VLOOKUP(E366,studia!$F$1:$I$12,3,FALSE)</f>
        <v>mgr</v>
      </c>
      <c r="D366" s="22" t="str">
        <f>VLOOKUP(E366,studia!$F$1:$I$12,4,FALSE)</f>
        <v>EEN</v>
      </c>
      <c r="E366" s="36" t="s">
        <v>413</v>
      </c>
      <c r="F366" s="36"/>
      <c r="G366" s="37"/>
      <c r="H366" s="37" t="s">
        <v>983</v>
      </c>
      <c r="I366" s="37" t="s">
        <v>984</v>
      </c>
      <c r="J366" s="37" t="s">
        <v>985</v>
      </c>
      <c r="K366" s="37" t="s">
        <v>977</v>
      </c>
      <c r="L366" s="21" t="str">
        <f>VLOOKUP(K366,Prowadzacy!$F$2:$J$109,2,FALSE)</f>
        <v>Kazimierz</v>
      </c>
      <c r="M366" s="21">
        <f>VLOOKUP(K366,Prowadzacy!$F$2:$K$109,3,FALSE)</f>
        <v>0</v>
      </c>
      <c r="N366" s="21" t="str">
        <f>VLOOKUP(K366,Prowadzacy!$F$2:$K$109,4,FALSE)</f>
        <v>Herlender</v>
      </c>
      <c r="O366" s="22" t="str">
        <f>VLOOKUP(K366,Prowadzacy!$F$2:$M$109,8,FALSE)</f>
        <v xml:space="preserve">Kazimierz | Herlender | Dr inż. |  ( 05211 ) </v>
      </c>
      <c r="P366" s="22" t="str">
        <f>VLOOKUP(K366,Prowadzacy!$F$2:$K$109,5,FALSE)</f>
        <v>K36W05D02</v>
      </c>
      <c r="Q366" s="22" t="str">
        <f>VLOOKUP(K366,Prowadzacy!$F$2:$K$109,6,FALSE)</f>
        <v>ZUEiEP</v>
      </c>
      <c r="R366" s="36" t="s">
        <v>971</v>
      </c>
      <c r="S366" s="22" t="str">
        <f>VLOOKUP(R366,Prowadzacy!$F$2:$K$109,2,FALSE)</f>
        <v>Marta</v>
      </c>
      <c r="T366" s="22" t="str">
        <f>VLOOKUP(R366,Prowadzacy!$F$2:$K$109,3,FALSE)</f>
        <v>Monika</v>
      </c>
      <c r="U366" s="22" t="str">
        <f>VLOOKUP(R366,Prowadzacy!$F$2:$K$109,4,FALSE)</f>
        <v>Bątkiewicz-Pantuła</v>
      </c>
      <c r="V366" s="22" t="str">
        <f>VLOOKUP(R366,Prowadzacy!$F$2:$M$109,8,FALSE)</f>
        <v xml:space="preserve">Marta | Bątkiewicz-Pantuła | Dr inż. |  ( 05298 ) </v>
      </c>
      <c r="W366" s="37"/>
      <c r="X366" s="36" t="s">
        <v>222</v>
      </c>
      <c r="Y366" s="37"/>
      <c r="Z366" s="36"/>
      <c r="AA366" s="12"/>
      <c r="AB366" s="10"/>
      <c r="AC366" s="10"/>
      <c r="AD366" s="10"/>
      <c r="AE366" s="10"/>
      <c r="AF366" s="10"/>
      <c r="AG366" s="10"/>
      <c r="AH366" s="10"/>
      <c r="AI366" s="10"/>
      <c r="AJ366" s="10"/>
      <c r="AK366" s="10"/>
      <c r="AL366" s="10"/>
    </row>
    <row r="367" spans="1:38" ht="66">
      <c r="A367" s="151">
        <v>362</v>
      </c>
      <c r="B367" s="22" t="str">
        <f>VLOOKUP(E367,studia!$F$1:$I$12,2,FALSE)</f>
        <v>Elektrotechnika</v>
      </c>
      <c r="C367" s="22" t="str">
        <f>VLOOKUP(E367,studia!$F$1:$I$12,3,FALSE)</f>
        <v>mgr</v>
      </c>
      <c r="D367" s="22" t="str">
        <f>VLOOKUP(E367,studia!$F$1:$I$12,4,FALSE)</f>
        <v>EEN</v>
      </c>
      <c r="E367" s="36" t="s">
        <v>413</v>
      </c>
      <c r="F367" s="36"/>
      <c r="G367" s="37"/>
      <c r="H367" s="37" t="s">
        <v>816</v>
      </c>
      <c r="I367" s="37" t="s">
        <v>817</v>
      </c>
      <c r="J367" s="37" t="s">
        <v>818</v>
      </c>
      <c r="K367" s="37" t="s">
        <v>819</v>
      </c>
      <c r="L367" s="21" t="str">
        <f>VLOOKUP(K367,Prowadzacy!$F$2:$J$109,2,FALSE)</f>
        <v>Jan</v>
      </c>
      <c r="M367" s="21" t="str">
        <f>VLOOKUP(K367,Prowadzacy!$F$2:$K$109,3,FALSE)</f>
        <v>Józef</v>
      </c>
      <c r="N367" s="21" t="str">
        <f>VLOOKUP(K367,Prowadzacy!$F$2:$K$109,4,FALSE)</f>
        <v>Iżykowski</v>
      </c>
      <c r="O367" s="22" t="str">
        <f>VLOOKUP(K367,Prowadzacy!$F$2:$M$109,8,FALSE)</f>
        <v xml:space="preserve">Jan | Iżykowski | Prof. dr hab. inż. |  ( 05212 ) </v>
      </c>
      <c r="P367" s="22" t="str">
        <f>VLOOKUP(K367,Prowadzacy!$F$2:$K$109,5,FALSE)</f>
        <v>K36W05D02</v>
      </c>
      <c r="Q367" s="22" t="str">
        <f>VLOOKUP(K367,Prowadzacy!$F$2:$K$109,6,FALSE)</f>
        <v>ZAS</v>
      </c>
      <c r="R367" s="36" t="s">
        <v>915</v>
      </c>
      <c r="S367" s="22" t="str">
        <f>VLOOKUP(R367,Prowadzacy!$F$2:$K$109,2,FALSE)</f>
        <v>Krzysztof</v>
      </c>
      <c r="T367" s="22" t="str">
        <f>VLOOKUP(R367,Prowadzacy!$F$2:$K$109,3,FALSE)</f>
        <v>Jacek</v>
      </c>
      <c r="U367" s="22" t="str">
        <f>VLOOKUP(R367,Prowadzacy!$F$2:$K$109,4,FALSE)</f>
        <v>Solak</v>
      </c>
      <c r="V367" s="22" t="str">
        <f>VLOOKUP(R367,Prowadzacy!$F$2:$M$109,8,FALSE)</f>
        <v xml:space="preserve">Krzysztof | Solak | Dr inż. |  ( 05296 ) </v>
      </c>
      <c r="W367" s="37"/>
      <c r="X367" s="36" t="s">
        <v>222</v>
      </c>
      <c r="Y367" s="37"/>
      <c r="Z367" s="36"/>
      <c r="AA367" s="12"/>
      <c r="AB367" s="10"/>
      <c r="AC367" s="10"/>
      <c r="AD367" s="10"/>
      <c r="AE367" s="10"/>
      <c r="AF367" s="10"/>
      <c r="AG367" s="10"/>
      <c r="AH367" s="10"/>
      <c r="AI367" s="10"/>
      <c r="AJ367" s="10"/>
      <c r="AK367" s="10"/>
      <c r="AL367" s="10"/>
    </row>
    <row r="368" spans="1:38" ht="78.75">
      <c r="A368" s="146">
        <v>363</v>
      </c>
      <c r="B368" s="22" t="str">
        <f>VLOOKUP(E368,studia!$F$1:$I$12,2,FALSE)</f>
        <v>Elektrotechnika</v>
      </c>
      <c r="C368" s="22" t="str">
        <f>VLOOKUP(E368,studia!$F$1:$I$12,3,FALSE)</f>
        <v>mgr</v>
      </c>
      <c r="D368" s="22" t="str">
        <f>VLOOKUP(E368,studia!$F$1:$I$12,4,FALSE)</f>
        <v>EEN</v>
      </c>
      <c r="E368" s="36" t="s">
        <v>413</v>
      </c>
      <c r="F368" s="36"/>
      <c r="G368" s="37"/>
      <c r="H368" s="37" t="s">
        <v>426</v>
      </c>
      <c r="I368" s="37" t="s">
        <v>427</v>
      </c>
      <c r="J368" s="37" t="s">
        <v>428</v>
      </c>
      <c r="K368" s="37" t="s">
        <v>412</v>
      </c>
      <c r="L368" s="21" t="str">
        <f>VLOOKUP(K368,Prowadzacy!$F$2:$J$109,2,FALSE)</f>
        <v>Dariusz</v>
      </c>
      <c r="M368" s="21">
        <f>VLOOKUP(K368,Prowadzacy!$F$2:$K$109,3,FALSE)</f>
        <v>0</v>
      </c>
      <c r="N368" s="21" t="str">
        <f>VLOOKUP(K368,Prowadzacy!$F$2:$K$109,4,FALSE)</f>
        <v>Sztafrowski</v>
      </c>
      <c r="O368" s="22" t="str">
        <f>VLOOKUP(K368,Prowadzacy!$F$2:$M$109,8,FALSE)</f>
        <v xml:space="preserve">Dariusz | Sztafrowski | Dr hab. |  ( p35812 ) </v>
      </c>
      <c r="P368" s="22" t="str">
        <f>VLOOKUP(K368,Prowadzacy!$F$2:$K$109,5,FALSE)</f>
        <v>K36W05D02</v>
      </c>
      <c r="Q368" s="22" t="str">
        <f>VLOOKUP(K368,Prowadzacy!$F$2:$K$109,6,FALSE)</f>
        <v>ZUEiEP</v>
      </c>
      <c r="R368" s="36" t="s">
        <v>734</v>
      </c>
      <c r="S368" s="22" t="str">
        <f>VLOOKUP(R368,Prowadzacy!$F$2:$K$109,2,FALSE)</f>
        <v>Janusz</v>
      </c>
      <c r="T368" s="22" t="str">
        <f>VLOOKUP(R368,Prowadzacy!$F$2:$K$109,3,FALSE)</f>
        <v>Stanisław</v>
      </c>
      <c r="U368" s="22" t="str">
        <f>VLOOKUP(R368,Prowadzacy!$F$2:$K$109,4,FALSE)</f>
        <v>Konieczny</v>
      </c>
      <c r="V368" s="22" t="str">
        <f>VLOOKUP(R368,Prowadzacy!$F$2:$M$109,8,FALSE)</f>
        <v xml:space="preserve">Janusz | Konieczny | Dr inż. |  ( 05269 ) </v>
      </c>
      <c r="W368" s="37"/>
      <c r="X368" s="36" t="s">
        <v>222</v>
      </c>
      <c r="Y368" s="37"/>
      <c r="Z368" s="36"/>
      <c r="AA368" s="12"/>
      <c r="AB368" s="10"/>
      <c r="AC368" s="10"/>
      <c r="AD368" s="10"/>
      <c r="AE368" s="10"/>
      <c r="AF368" s="10"/>
      <c r="AG368" s="10"/>
      <c r="AH368" s="10"/>
      <c r="AI368" s="10"/>
      <c r="AJ368" s="10"/>
      <c r="AK368" s="10"/>
      <c r="AL368" s="10"/>
    </row>
    <row r="369" spans="1:38" ht="117">
      <c r="A369" s="151">
        <v>364</v>
      </c>
      <c r="B369" s="22" t="str">
        <f>VLOOKUP(E369,studia!$F$1:$I$12,2,FALSE)</f>
        <v>Elektrotechnika</v>
      </c>
      <c r="C369" s="22" t="str">
        <f>VLOOKUP(E369,studia!$F$1:$I$12,3,FALSE)</f>
        <v>mgr</v>
      </c>
      <c r="D369" s="22" t="str">
        <f>VLOOKUP(E369,studia!$F$1:$I$12,4,FALSE)</f>
        <v>EEN</v>
      </c>
      <c r="E369" s="36" t="s">
        <v>413</v>
      </c>
      <c r="F369" s="36"/>
      <c r="G369" s="37"/>
      <c r="H369" s="37" t="s">
        <v>2024</v>
      </c>
      <c r="I369" s="37" t="s">
        <v>2025</v>
      </c>
      <c r="J369" s="37" t="s">
        <v>2026</v>
      </c>
      <c r="K369" s="37" t="s">
        <v>429</v>
      </c>
      <c r="L369" s="21" t="str">
        <f>VLOOKUP(K369,Prowadzacy!$F$2:$J$109,2,FALSE)</f>
        <v>Marek</v>
      </c>
      <c r="M369" s="21" t="str">
        <f>VLOOKUP(K369,Prowadzacy!$F$2:$K$109,3,FALSE)</f>
        <v>Andrzej</v>
      </c>
      <c r="N369" s="21" t="str">
        <f>VLOOKUP(K369,Prowadzacy!$F$2:$K$109,4,FALSE)</f>
        <v>Jaworski</v>
      </c>
      <c r="O369" s="22" t="str">
        <f>VLOOKUP(K369,Prowadzacy!$F$2:$M$109,8,FALSE)</f>
        <v xml:space="preserve">Marek | Jaworski | Dr inż. |  ( 05237 ) </v>
      </c>
      <c r="P369" s="22" t="str">
        <f>VLOOKUP(K369,Prowadzacy!$F$2:$K$109,5,FALSE)</f>
        <v>K36W05D02</v>
      </c>
      <c r="Q369" s="22" t="str">
        <f>VLOOKUP(K369,Prowadzacy!$F$2:$K$109,6,FALSE)</f>
        <v>ZUEiEP</v>
      </c>
      <c r="R369" s="36" t="s">
        <v>562</v>
      </c>
      <c r="S369" s="22" t="str">
        <f>VLOOKUP(R369,Prowadzacy!$F$2:$K$109,2,FALSE)</f>
        <v>Joanna</v>
      </c>
      <c r="T369" s="22" t="str">
        <f>VLOOKUP(R369,Prowadzacy!$F$2:$K$109,3,FALSE)</f>
        <v>Karolina</v>
      </c>
      <c r="U369" s="22" t="str">
        <f>VLOOKUP(R369,Prowadzacy!$F$2:$K$109,4,FALSE)</f>
        <v>Budzisz</v>
      </c>
      <c r="V369" s="22" t="str">
        <f>VLOOKUP(R369,Prowadzacy!$F$2:$M$109,8,FALSE)</f>
        <v xml:space="preserve">Joanna | Budzisz | Dr inż. |  ( 05404 ) </v>
      </c>
      <c r="W369" s="37"/>
      <c r="X369" s="36" t="s">
        <v>222</v>
      </c>
      <c r="Y369" s="37"/>
      <c r="Z369" s="36"/>
      <c r="AA369" s="12"/>
      <c r="AB369" s="10"/>
      <c r="AC369" s="10"/>
      <c r="AD369" s="10"/>
      <c r="AE369" s="10"/>
      <c r="AF369" s="10"/>
      <c r="AG369" s="10"/>
      <c r="AH369" s="10"/>
      <c r="AI369" s="10"/>
      <c r="AJ369" s="10"/>
      <c r="AK369" s="10"/>
      <c r="AL369" s="10"/>
    </row>
    <row r="370" spans="1:38" ht="117">
      <c r="A370" s="146">
        <v>365</v>
      </c>
      <c r="B370" s="22" t="str">
        <f>VLOOKUP(E370,studia!$F$1:$I$12,2,FALSE)</f>
        <v>Elektrotechnika</v>
      </c>
      <c r="C370" s="22" t="str">
        <f>VLOOKUP(E370,studia!$F$1:$I$12,3,FALSE)</f>
        <v>mgr</v>
      </c>
      <c r="D370" s="22" t="str">
        <f>VLOOKUP(E370,studia!$F$1:$I$12,4,FALSE)</f>
        <v>EEN</v>
      </c>
      <c r="E370" s="36" t="s">
        <v>413</v>
      </c>
      <c r="F370" s="36"/>
      <c r="G370" s="37"/>
      <c r="H370" s="37" t="s">
        <v>2027</v>
      </c>
      <c r="I370" s="37" t="s">
        <v>2028</v>
      </c>
      <c r="J370" s="37" t="s">
        <v>2029</v>
      </c>
      <c r="K370" s="37" t="s">
        <v>429</v>
      </c>
      <c r="L370" s="21" t="str">
        <f>VLOOKUP(K370,Prowadzacy!$F$2:$J$109,2,FALSE)</f>
        <v>Marek</v>
      </c>
      <c r="M370" s="21" t="str">
        <f>VLOOKUP(K370,Prowadzacy!$F$2:$K$109,3,FALSE)</f>
        <v>Andrzej</v>
      </c>
      <c r="N370" s="21" t="str">
        <f>VLOOKUP(K370,Prowadzacy!$F$2:$K$109,4,FALSE)</f>
        <v>Jaworski</v>
      </c>
      <c r="O370" s="22" t="str">
        <f>VLOOKUP(K370,Prowadzacy!$F$2:$M$109,8,FALSE)</f>
        <v xml:space="preserve">Marek | Jaworski | Dr inż. |  ( 05237 ) </v>
      </c>
      <c r="P370" s="22" t="str">
        <f>VLOOKUP(K370,Prowadzacy!$F$2:$K$109,5,FALSE)</f>
        <v>K36W05D02</v>
      </c>
      <c r="Q370" s="22" t="str">
        <f>VLOOKUP(K370,Prowadzacy!$F$2:$K$109,6,FALSE)</f>
        <v>ZUEiEP</v>
      </c>
      <c r="R370" s="36" t="s">
        <v>562</v>
      </c>
      <c r="S370" s="22" t="str">
        <f>VLOOKUP(R370,Prowadzacy!$F$2:$K$109,2,FALSE)</f>
        <v>Joanna</v>
      </c>
      <c r="T370" s="22" t="str">
        <f>VLOOKUP(R370,Prowadzacy!$F$2:$K$109,3,FALSE)</f>
        <v>Karolina</v>
      </c>
      <c r="U370" s="22" t="str">
        <f>VLOOKUP(R370,Prowadzacy!$F$2:$K$109,4,FALSE)</f>
        <v>Budzisz</v>
      </c>
      <c r="V370" s="22" t="str">
        <f>VLOOKUP(R370,Prowadzacy!$F$2:$M$109,8,FALSE)</f>
        <v xml:space="preserve">Joanna | Budzisz | Dr inż. |  ( 05404 ) </v>
      </c>
      <c r="W370" s="37"/>
      <c r="X370" s="36" t="s">
        <v>222</v>
      </c>
      <c r="Y370" s="37"/>
      <c r="Z370" s="36"/>
      <c r="AA370" s="12"/>
      <c r="AB370" s="10"/>
      <c r="AC370" s="10"/>
      <c r="AD370" s="10"/>
      <c r="AE370" s="10"/>
      <c r="AF370" s="10"/>
      <c r="AG370" s="10"/>
      <c r="AH370" s="10"/>
      <c r="AI370" s="10"/>
      <c r="AJ370" s="10"/>
      <c r="AK370" s="10"/>
      <c r="AL370" s="10"/>
    </row>
    <row r="371" spans="1:38" ht="117">
      <c r="A371" s="151">
        <v>366</v>
      </c>
      <c r="B371" s="22" t="str">
        <f>VLOOKUP(E371,studia!$F$1:$I$12,2,FALSE)</f>
        <v>Elektrotechnika</v>
      </c>
      <c r="C371" s="22" t="str">
        <f>VLOOKUP(E371,studia!$F$1:$I$12,3,FALSE)</f>
        <v>mgr</v>
      </c>
      <c r="D371" s="22" t="str">
        <f>VLOOKUP(E371,studia!$F$1:$I$12,4,FALSE)</f>
        <v>EEN</v>
      </c>
      <c r="E371" s="36" t="s">
        <v>413</v>
      </c>
      <c r="F371" s="163" t="s">
        <v>2172</v>
      </c>
      <c r="G371" s="37" t="s">
        <v>231</v>
      </c>
      <c r="H371" s="37" t="s">
        <v>749</v>
      </c>
      <c r="I371" s="37" t="s">
        <v>750</v>
      </c>
      <c r="J371" s="37" t="s">
        <v>751</v>
      </c>
      <c r="K371" s="37" t="s">
        <v>734</v>
      </c>
      <c r="L371" s="21" t="str">
        <f>VLOOKUP(K371,Prowadzacy!$F$2:$J$109,2,FALSE)</f>
        <v>Janusz</v>
      </c>
      <c r="M371" s="21" t="str">
        <f>VLOOKUP(K371,Prowadzacy!$F$2:$K$109,3,FALSE)</f>
        <v>Stanisław</v>
      </c>
      <c r="N371" s="21" t="str">
        <f>VLOOKUP(K371,Prowadzacy!$F$2:$K$109,4,FALSE)</f>
        <v>Konieczny</v>
      </c>
      <c r="O371" s="22" t="str">
        <f>VLOOKUP(K371,Prowadzacy!$F$2:$M$109,8,FALSE)</f>
        <v xml:space="preserve">Janusz | Konieczny | Dr inż. |  ( 05269 ) </v>
      </c>
      <c r="P371" s="22" t="str">
        <f>VLOOKUP(K371,Prowadzacy!$F$2:$K$109,5,FALSE)</f>
        <v>K36W05D02</v>
      </c>
      <c r="Q371" s="22" t="str">
        <f>VLOOKUP(K371,Prowadzacy!$F$2:$K$109,6,FALSE)</f>
        <v>ZUEiEP</v>
      </c>
      <c r="R371" s="36" t="s">
        <v>517</v>
      </c>
      <c r="S371" s="22" t="str">
        <f>VLOOKUP(R371,Prowadzacy!$F$2:$K$109,2,FALSE)</f>
        <v>Wiktoria</v>
      </c>
      <c r="T371" s="22" t="str">
        <f>VLOOKUP(R371,Prowadzacy!$F$2:$K$109,3,FALSE)</f>
        <v>Maria</v>
      </c>
      <c r="U371" s="22" t="str">
        <f>VLOOKUP(R371,Prowadzacy!$F$2:$K$109,4,FALSE)</f>
        <v>Grycan</v>
      </c>
      <c r="V371" s="22" t="str">
        <f>VLOOKUP(R371,Prowadzacy!$F$2:$M$109,8,FALSE)</f>
        <v xml:space="preserve">Wiktoria | Grycan | Dr inż. |  ( 05408 ) </v>
      </c>
      <c r="W371" s="37"/>
      <c r="X371" s="36" t="s">
        <v>222</v>
      </c>
      <c r="Y371" s="37"/>
      <c r="Z371" s="36"/>
      <c r="AA371" s="12"/>
      <c r="AB371" s="10"/>
      <c r="AC371" s="10"/>
      <c r="AD371" s="10"/>
      <c r="AE371" s="10"/>
      <c r="AF371" s="10"/>
      <c r="AG371" s="10"/>
      <c r="AH371" s="10"/>
      <c r="AI371" s="10"/>
      <c r="AJ371" s="10"/>
      <c r="AK371" s="10"/>
      <c r="AL371" s="10"/>
    </row>
    <row r="372" spans="1:38" ht="91.5">
      <c r="A372" s="146">
        <v>367</v>
      </c>
      <c r="B372" s="22" t="str">
        <f>VLOOKUP(E372,studia!$F$1:$I$12,2,FALSE)</f>
        <v>Elektrotechnika</v>
      </c>
      <c r="C372" s="22" t="str">
        <f>VLOOKUP(E372,studia!$F$1:$I$12,3,FALSE)</f>
        <v>mgr</v>
      </c>
      <c r="D372" s="22" t="str">
        <f>VLOOKUP(E372,studia!$F$1:$I$12,4,FALSE)</f>
        <v>EEN</v>
      </c>
      <c r="E372" s="36" t="s">
        <v>413</v>
      </c>
      <c r="F372" s="163" t="s">
        <v>2172</v>
      </c>
      <c r="G372" s="37" t="s">
        <v>230</v>
      </c>
      <c r="H372" s="37" t="s">
        <v>752</v>
      </c>
      <c r="I372" s="37" t="s">
        <v>753</v>
      </c>
      <c r="J372" s="37" t="s">
        <v>2030</v>
      </c>
      <c r="K372" s="37" t="s">
        <v>734</v>
      </c>
      <c r="L372" s="21" t="str">
        <f>VLOOKUP(K372,Prowadzacy!$F$2:$J$109,2,FALSE)</f>
        <v>Janusz</v>
      </c>
      <c r="M372" s="21" t="str">
        <f>VLOOKUP(K372,Prowadzacy!$F$2:$K$109,3,FALSE)</f>
        <v>Stanisław</v>
      </c>
      <c r="N372" s="21" t="str">
        <f>VLOOKUP(K372,Prowadzacy!$F$2:$K$109,4,FALSE)</f>
        <v>Konieczny</v>
      </c>
      <c r="O372" s="22" t="str">
        <f>VLOOKUP(K372,Prowadzacy!$F$2:$M$109,8,FALSE)</f>
        <v xml:space="preserve">Janusz | Konieczny | Dr inż. |  ( 05269 ) </v>
      </c>
      <c r="P372" s="22" t="str">
        <f>VLOOKUP(K372,Prowadzacy!$F$2:$K$109,5,FALSE)</f>
        <v>K36W05D02</v>
      </c>
      <c r="Q372" s="22" t="str">
        <f>VLOOKUP(K372,Prowadzacy!$F$2:$K$109,6,FALSE)</f>
        <v>ZUEiEP</v>
      </c>
      <c r="R372" s="36" t="s">
        <v>517</v>
      </c>
      <c r="S372" s="22" t="str">
        <f>VLOOKUP(R372,Prowadzacy!$F$2:$K$109,2,FALSE)</f>
        <v>Wiktoria</v>
      </c>
      <c r="T372" s="22" t="str">
        <f>VLOOKUP(R372,Prowadzacy!$F$2:$K$109,3,FALSE)</f>
        <v>Maria</v>
      </c>
      <c r="U372" s="22" t="str">
        <f>VLOOKUP(R372,Prowadzacy!$F$2:$K$109,4,FALSE)</f>
        <v>Grycan</v>
      </c>
      <c r="V372" s="22" t="str">
        <f>VLOOKUP(R372,Prowadzacy!$F$2:$M$109,8,FALSE)</f>
        <v xml:space="preserve">Wiktoria | Grycan | Dr inż. |  ( 05408 ) </v>
      </c>
      <c r="W372" s="37"/>
      <c r="X372" s="36" t="s">
        <v>222</v>
      </c>
      <c r="Y372" s="37"/>
      <c r="Z372" s="36"/>
      <c r="AA372" s="12"/>
      <c r="AB372" s="10"/>
      <c r="AC372" s="10"/>
      <c r="AD372" s="10"/>
      <c r="AE372" s="10"/>
      <c r="AF372" s="10"/>
      <c r="AG372" s="10"/>
      <c r="AH372" s="10"/>
      <c r="AI372" s="10"/>
      <c r="AJ372" s="10"/>
      <c r="AK372" s="10"/>
      <c r="AL372" s="10"/>
    </row>
    <row r="373" spans="1:38" ht="117">
      <c r="A373" s="151">
        <v>368</v>
      </c>
      <c r="B373" s="22" t="str">
        <f>VLOOKUP(E373,studia!$F$1:$I$12,2,FALSE)</f>
        <v>Elektrotechnika</v>
      </c>
      <c r="C373" s="22" t="str">
        <f>VLOOKUP(E373,studia!$F$1:$I$12,3,FALSE)</f>
        <v>mgr</v>
      </c>
      <c r="D373" s="22" t="str">
        <f>VLOOKUP(E373,studia!$F$1:$I$12,4,FALSE)</f>
        <v>EEN</v>
      </c>
      <c r="E373" s="36" t="s">
        <v>413</v>
      </c>
      <c r="F373" s="36"/>
      <c r="G373" s="37"/>
      <c r="H373" s="37" t="s">
        <v>754</v>
      </c>
      <c r="I373" s="37" t="s">
        <v>755</v>
      </c>
      <c r="J373" s="37" t="s">
        <v>2032</v>
      </c>
      <c r="K373" s="37" t="s">
        <v>734</v>
      </c>
      <c r="L373" s="21" t="str">
        <f>VLOOKUP(K373,Prowadzacy!$F$2:$J$109,2,FALSE)</f>
        <v>Janusz</v>
      </c>
      <c r="M373" s="21" t="str">
        <f>VLOOKUP(K373,Prowadzacy!$F$2:$K$109,3,FALSE)</f>
        <v>Stanisław</v>
      </c>
      <c r="N373" s="21" t="str">
        <f>VLOOKUP(K373,Prowadzacy!$F$2:$K$109,4,FALSE)</f>
        <v>Konieczny</v>
      </c>
      <c r="O373" s="22" t="str">
        <f>VLOOKUP(K373,Prowadzacy!$F$2:$M$109,8,FALSE)</f>
        <v xml:space="preserve">Janusz | Konieczny | Dr inż. |  ( 05269 ) </v>
      </c>
      <c r="P373" s="22" t="str">
        <f>VLOOKUP(K373,Prowadzacy!$F$2:$K$109,5,FALSE)</f>
        <v>K36W05D02</v>
      </c>
      <c r="Q373" s="22" t="str">
        <f>VLOOKUP(K373,Prowadzacy!$F$2:$K$109,6,FALSE)</f>
        <v>ZUEiEP</v>
      </c>
      <c r="R373" s="36" t="s">
        <v>429</v>
      </c>
      <c r="S373" s="22" t="str">
        <f>VLOOKUP(R373,Prowadzacy!$F$2:$K$109,2,FALSE)</f>
        <v>Marek</v>
      </c>
      <c r="T373" s="22" t="str">
        <f>VLOOKUP(R373,Prowadzacy!$F$2:$K$109,3,FALSE)</f>
        <v>Andrzej</v>
      </c>
      <c r="U373" s="22" t="str">
        <f>VLOOKUP(R373,Prowadzacy!$F$2:$K$109,4,FALSE)</f>
        <v>Jaworski</v>
      </c>
      <c r="V373" s="22" t="str">
        <f>VLOOKUP(R373,Prowadzacy!$F$2:$M$109,8,FALSE)</f>
        <v xml:space="preserve">Marek | Jaworski | Dr inż. |  ( 05237 ) </v>
      </c>
      <c r="W373" s="37"/>
      <c r="X373" s="36" t="s">
        <v>222</v>
      </c>
      <c r="Y373" s="37"/>
      <c r="Z373" s="36"/>
      <c r="AA373" s="12"/>
      <c r="AB373" s="10"/>
      <c r="AC373" s="10"/>
      <c r="AD373" s="10"/>
      <c r="AE373" s="10"/>
      <c r="AF373" s="10"/>
      <c r="AG373" s="10"/>
      <c r="AH373" s="10"/>
      <c r="AI373" s="10"/>
      <c r="AJ373" s="10"/>
      <c r="AK373" s="10"/>
      <c r="AL373" s="10"/>
    </row>
    <row r="374" spans="1:38" ht="129.75">
      <c r="A374" s="146">
        <v>369</v>
      </c>
      <c r="B374" s="22" t="str">
        <f>VLOOKUP(E374,studia!$F$1:$I$12,2,FALSE)</f>
        <v>Elektrotechnika</v>
      </c>
      <c r="C374" s="22" t="str">
        <f>VLOOKUP(E374,studia!$F$1:$I$12,3,FALSE)</f>
        <v>mgr</v>
      </c>
      <c r="D374" s="22" t="str">
        <f>VLOOKUP(E374,studia!$F$1:$I$12,4,FALSE)</f>
        <v>EEN</v>
      </c>
      <c r="E374" s="36" t="s">
        <v>413</v>
      </c>
      <c r="F374" s="163" t="s">
        <v>2172</v>
      </c>
      <c r="G374" s="37" t="s">
        <v>231</v>
      </c>
      <c r="H374" s="37" t="s">
        <v>756</v>
      </c>
      <c r="I374" s="37" t="s">
        <v>757</v>
      </c>
      <c r="J374" s="37" t="s">
        <v>758</v>
      </c>
      <c r="K374" s="37" t="s">
        <v>734</v>
      </c>
      <c r="L374" s="21" t="str">
        <f>VLOOKUP(K374,Prowadzacy!$F$2:$J$109,2,FALSE)</f>
        <v>Janusz</v>
      </c>
      <c r="M374" s="21" t="str">
        <f>VLOOKUP(K374,Prowadzacy!$F$2:$K$109,3,FALSE)</f>
        <v>Stanisław</v>
      </c>
      <c r="N374" s="21" t="str">
        <f>VLOOKUP(K374,Prowadzacy!$F$2:$K$109,4,FALSE)</f>
        <v>Konieczny</v>
      </c>
      <c r="O374" s="22" t="str">
        <f>VLOOKUP(K374,Prowadzacy!$F$2:$M$109,8,FALSE)</f>
        <v xml:space="preserve">Janusz | Konieczny | Dr inż. |  ( 05269 ) </v>
      </c>
      <c r="P374" s="22" t="str">
        <f>VLOOKUP(K374,Prowadzacy!$F$2:$K$109,5,FALSE)</f>
        <v>K36W05D02</v>
      </c>
      <c r="Q374" s="22" t="str">
        <f>VLOOKUP(K374,Prowadzacy!$F$2:$K$109,6,FALSE)</f>
        <v>ZUEiEP</v>
      </c>
      <c r="R374" s="36" t="s">
        <v>429</v>
      </c>
      <c r="S374" s="22" t="str">
        <f>VLOOKUP(R374,Prowadzacy!$F$2:$K$109,2,FALSE)</f>
        <v>Marek</v>
      </c>
      <c r="T374" s="22" t="str">
        <f>VLOOKUP(R374,Prowadzacy!$F$2:$K$109,3,FALSE)</f>
        <v>Andrzej</v>
      </c>
      <c r="U374" s="22" t="str">
        <f>VLOOKUP(R374,Prowadzacy!$F$2:$K$109,4,FALSE)</f>
        <v>Jaworski</v>
      </c>
      <c r="V374" s="22" t="str">
        <f>VLOOKUP(R374,Prowadzacy!$F$2:$M$109,8,FALSE)</f>
        <v xml:space="preserve">Marek | Jaworski | Dr inż. |  ( 05237 ) </v>
      </c>
      <c r="W374" s="37"/>
      <c r="X374" s="36" t="s">
        <v>222</v>
      </c>
      <c r="Y374" s="37"/>
      <c r="Z374" s="36"/>
      <c r="AA374" s="12"/>
      <c r="AB374" s="10"/>
      <c r="AC374" s="10"/>
      <c r="AD374" s="10"/>
      <c r="AE374" s="10"/>
      <c r="AF374" s="10"/>
      <c r="AG374" s="10"/>
      <c r="AH374" s="10"/>
      <c r="AI374" s="10"/>
      <c r="AJ374" s="10"/>
      <c r="AK374" s="10"/>
      <c r="AL374" s="10"/>
    </row>
    <row r="375" spans="1:38" ht="53.25">
      <c r="A375" s="151">
        <v>370</v>
      </c>
      <c r="B375" s="22" t="str">
        <f>VLOOKUP(E375,studia!$F$1:$I$12,2,FALSE)</f>
        <v>Elektrotechnika</v>
      </c>
      <c r="C375" s="22" t="str">
        <f>VLOOKUP(E375,studia!$F$1:$I$12,3,FALSE)</f>
        <v>mgr</v>
      </c>
      <c r="D375" s="22" t="str">
        <f>VLOOKUP(E375,studia!$F$1:$I$12,4,FALSE)</f>
        <v>EEN</v>
      </c>
      <c r="E375" s="36" t="s">
        <v>413</v>
      </c>
      <c r="F375" s="36"/>
      <c r="G375" s="37"/>
      <c r="H375" s="37" t="s">
        <v>726</v>
      </c>
      <c r="I375" s="37" t="s">
        <v>727</v>
      </c>
      <c r="J375" s="37" t="s">
        <v>728</v>
      </c>
      <c r="K375" s="37" t="s">
        <v>729</v>
      </c>
      <c r="L375" s="21" t="str">
        <f>VLOOKUP(K375,Prowadzacy!$F$2:$J$109,2,FALSE)</f>
        <v>Marek</v>
      </c>
      <c r="M375" s="21" t="str">
        <f>VLOOKUP(K375,Prowadzacy!$F$2:$K$109,3,FALSE)</f>
        <v>Aleksander</v>
      </c>
      <c r="N375" s="21" t="str">
        <f>VLOOKUP(K375,Prowadzacy!$F$2:$K$109,4,FALSE)</f>
        <v>Kott</v>
      </c>
      <c r="O375" s="22" t="str">
        <f>VLOOKUP(K375,Prowadzacy!$F$2:$M$109,8,FALSE)</f>
        <v xml:space="preserve">Marek | Kott | Dr inż. |  ( 05297 ) </v>
      </c>
      <c r="P375" s="22" t="str">
        <f>VLOOKUP(K375,Prowadzacy!$F$2:$K$109,5,FALSE)</f>
        <v>K36W05D02</v>
      </c>
      <c r="Q375" s="22" t="str">
        <f>VLOOKUP(K375,Prowadzacy!$F$2:$K$109,6,FALSE)</f>
        <v>ZSS</v>
      </c>
      <c r="R375" s="36" t="s">
        <v>683</v>
      </c>
      <c r="S375" s="22" t="str">
        <f>VLOOKUP(R375,Prowadzacy!$F$2:$K$109,2,FALSE)</f>
        <v>Robert</v>
      </c>
      <c r="T375" s="22" t="str">
        <f>VLOOKUP(R375,Prowadzacy!$F$2:$K$109,3,FALSE)</f>
        <v>Stanisław</v>
      </c>
      <c r="U375" s="22" t="str">
        <f>VLOOKUP(R375,Prowadzacy!$F$2:$K$109,4,FALSE)</f>
        <v>Łukomski</v>
      </c>
      <c r="V375" s="22" t="str">
        <f>VLOOKUP(R375,Prowadzacy!$F$2:$M$109,8,FALSE)</f>
        <v xml:space="preserve">Robert | Łukomski | Dr inż. |  ( 05216 ) </v>
      </c>
      <c r="W375" s="37"/>
      <c r="X375" s="36" t="s">
        <v>222</v>
      </c>
      <c r="Y375" s="37"/>
      <c r="Z375" s="36"/>
      <c r="AA375" s="12"/>
      <c r="AB375" s="10"/>
      <c r="AC375" s="10"/>
      <c r="AD375" s="10"/>
      <c r="AE375" s="10"/>
      <c r="AF375" s="10"/>
      <c r="AG375" s="10"/>
      <c r="AH375" s="10"/>
      <c r="AI375" s="10"/>
      <c r="AJ375" s="10"/>
      <c r="AK375" s="10"/>
      <c r="AL375" s="10"/>
    </row>
    <row r="376" spans="1:38" ht="129.75">
      <c r="A376" s="146">
        <v>371</v>
      </c>
      <c r="B376" s="22" t="str">
        <f>VLOOKUP(E376,studia!$F$1:$I$12,2,FALSE)</f>
        <v>Elektrotechnika</v>
      </c>
      <c r="C376" s="22" t="str">
        <f>VLOOKUP(E376,studia!$F$1:$I$12,3,FALSE)</f>
        <v>mgr</v>
      </c>
      <c r="D376" s="22" t="str">
        <f>VLOOKUP(E376,studia!$F$1:$I$12,4,FALSE)</f>
        <v>EEN</v>
      </c>
      <c r="E376" s="36" t="s">
        <v>413</v>
      </c>
      <c r="F376" s="36"/>
      <c r="G376" s="37"/>
      <c r="H376" s="37" t="s">
        <v>730</v>
      </c>
      <c r="I376" s="37" t="s">
        <v>731</v>
      </c>
      <c r="J376" s="37" t="s">
        <v>732</v>
      </c>
      <c r="K376" s="37" t="s">
        <v>729</v>
      </c>
      <c r="L376" s="21" t="str">
        <f>VLOOKUP(K376,Prowadzacy!$F$2:$J$109,2,FALSE)</f>
        <v>Marek</v>
      </c>
      <c r="M376" s="21" t="str">
        <f>VLOOKUP(K376,Prowadzacy!$F$2:$K$109,3,FALSE)</f>
        <v>Aleksander</v>
      </c>
      <c r="N376" s="21" t="str">
        <f>VLOOKUP(K376,Prowadzacy!$F$2:$K$109,4,FALSE)</f>
        <v>Kott</v>
      </c>
      <c r="O376" s="22" t="str">
        <f>VLOOKUP(K376,Prowadzacy!$F$2:$M$109,8,FALSE)</f>
        <v xml:space="preserve">Marek | Kott | Dr inż. |  ( 05297 ) </v>
      </c>
      <c r="P376" s="22" t="str">
        <f>VLOOKUP(K376,Prowadzacy!$F$2:$K$109,5,FALSE)</f>
        <v>K36W05D02</v>
      </c>
      <c r="Q376" s="22" t="str">
        <f>VLOOKUP(K376,Prowadzacy!$F$2:$K$109,6,FALSE)</f>
        <v>ZSS</v>
      </c>
      <c r="R376" s="36" t="s">
        <v>683</v>
      </c>
      <c r="S376" s="22" t="str">
        <f>VLOOKUP(R376,Prowadzacy!$F$2:$K$109,2,FALSE)</f>
        <v>Robert</v>
      </c>
      <c r="T376" s="22" t="str">
        <f>VLOOKUP(R376,Prowadzacy!$F$2:$K$109,3,FALSE)</f>
        <v>Stanisław</v>
      </c>
      <c r="U376" s="22" t="str">
        <f>VLOOKUP(R376,Prowadzacy!$F$2:$K$109,4,FALSE)</f>
        <v>Łukomski</v>
      </c>
      <c r="V376" s="22" t="str">
        <f>VLOOKUP(R376,Prowadzacy!$F$2:$M$109,8,FALSE)</f>
        <v xml:space="preserve">Robert | Łukomski | Dr inż. |  ( 05216 ) </v>
      </c>
      <c r="W376" s="37"/>
      <c r="X376" s="36" t="s">
        <v>222</v>
      </c>
      <c r="Y376" s="37"/>
      <c r="Z376" s="36"/>
      <c r="AA376" s="12"/>
      <c r="AB376" s="10"/>
      <c r="AC376" s="10"/>
      <c r="AD376" s="10"/>
      <c r="AE376" s="10"/>
      <c r="AF376" s="10"/>
      <c r="AG376" s="10"/>
      <c r="AH376" s="10"/>
      <c r="AI376" s="10"/>
      <c r="AJ376" s="10"/>
      <c r="AK376" s="10"/>
      <c r="AL376" s="10"/>
    </row>
    <row r="377" spans="1:38" ht="219">
      <c r="A377" s="151">
        <v>372</v>
      </c>
      <c r="B377" s="22" t="str">
        <f>VLOOKUP(E377,studia!$F$1:$I$12,2,FALSE)</f>
        <v>Elektrotechnika</v>
      </c>
      <c r="C377" s="22" t="str">
        <f>VLOOKUP(E377,studia!$F$1:$I$12,3,FALSE)</f>
        <v>mgr</v>
      </c>
      <c r="D377" s="22" t="str">
        <f>VLOOKUP(E377,studia!$F$1:$I$12,4,FALSE)</f>
        <v>EEN</v>
      </c>
      <c r="E377" s="36" t="s">
        <v>413</v>
      </c>
      <c r="F377" s="36"/>
      <c r="G377" s="37"/>
      <c r="H377" s="37" t="s">
        <v>711</v>
      </c>
      <c r="I377" s="37" t="s">
        <v>712</v>
      </c>
      <c r="J377" s="37" t="s">
        <v>713</v>
      </c>
      <c r="K377" s="37" t="s">
        <v>683</v>
      </c>
      <c r="L377" s="21" t="str">
        <f>VLOOKUP(K377,Prowadzacy!$F$2:$J$109,2,FALSE)</f>
        <v>Robert</v>
      </c>
      <c r="M377" s="21" t="str">
        <f>VLOOKUP(K377,Prowadzacy!$F$2:$K$109,3,FALSE)</f>
        <v>Stanisław</v>
      </c>
      <c r="N377" s="21" t="str">
        <f>VLOOKUP(K377,Prowadzacy!$F$2:$K$109,4,FALSE)</f>
        <v>Łukomski</v>
      </c>
      <c r="O377" s="22" t="str">
        <f>VLOOKUP(K377,Prowadzacy!$F$2:$M$109,8,FALSE)</f>
        <v xml:space="preserve">Robert | Łukomski | Dr inż. |  ( 05216 ) </v>
      </c>
      <c r="P377" s="22" t="str">
        <f>VLOOKUP(K377,Prowadzacy!$F$2:$K$109,5,FALSE)</f>
        <v>K36W05D02</v>
      </c>
      <c r="Q377" s="22" t="str">
        <f>VLOOKUP(K377,Prowadzacy!$F$2:$K$109,6,FALSE)</f>
        <v>ZSS</v>
      </c>
      <c r="R377" s="36" t="s">
        <v>665</v>
      </c>
      <c r="S377" s="22" t="str">
        <f>VLOOKUP(R377,Prowadzacy!$F$2:$K$109,2,FALSE)</f>
        <v>Tomasz</v>
      </c>
      <c r="T377" s="22" t="str">
        <f>VLOOKUP(R377,Prowadzacy!$F$2:$K$109,3,FALSE)</f>
        <v>Kazimierz</v>
      </c>
      <c r="U377" s="22" t="str">
        <f>VLOOKUP(R377,Prowadzacy!$F$2:$K$109,4,FALSE)</f>
        <v>Okoń</v>
      </c>
      <c r="V377" s="22" t="str">
        <f>VLOOKUP(R377,Prowadzacy!$F$2:$M$109,8,FALSE)</f>
        <v xml:space="preserve">Tomasz | Okoń | Dr inż. |  ( 05401 ) </v>
      </c>
      <c r="W377" s="37"/>
      <c r="X377" s="36" t="s">
        <v>222</v>
      </c>
      <c r="Y377" s="37"/>
      <c r="Z377" s="36"/>
      <c r="AA377" s="12"/>
      <c r="AB377" s="10"/>
      <c r="AC377" s="10"/>
      <c r="AD377" s="10"/>
      <c r="AE377" s="10"/>
      <c r="AF377" s="10"/>
      <c r="AG377" s="10"/>
      <c r="AH377" s="10"/>
      <c r="AI377" s="10"/>
      <c r="AJ377" s="10"/>
      <c r="AK377" s="10"/>
      <c r="AL377" s="10"/>
    </row>
    <row r="378" spans="1:38" ht="206.25">
      <c r="A378" s="146">
        <v>373</v>
      </c>
      <c r="B378" s="22" t="str">
        <f>VLOOKUP(E378,studia!$F$1:$I$12,2,FALSE)</f>
        <v>Elektrotechnika</v>
      </c>
      <c r="C378" s="22" t="str">
        <f>VLOOKUP(E378,studia!$F$1:$I$12,3,FALSE)</f>
        <v>mgr</v>
      </c>
      <c r="D378" s="22" t="str">
        <f>VLOOKUP(E378,studia!$F$1:$I$12,4,FALSE)</f>
        <v>EEN</v>
      </c>
      <c r="E378" s="36" t="s">
        <v>413</v>
      </c>
      <c r="F378" s="36"/>
      <c r="G378" s="37"/>
      <c r="H378" s="37" t="s">
        <v>714</v>
      </c>
      <c r="I378" s="37" t="s">
        <v>715</v>
      </c>
      <c r="J378" s="37" t="s">
        <v>716</v>
      </c>
      <c r="K378" s="37" t="s">
        <v>683</v>
      </c>
      <c r="L378" s="21" t="str">
        <f>VLOOKUP(K378,Prowadzacy!$F$2:$J$109,2,FALSE)</f>
        <v>Robert</v>
      </c>
      <c r="M378" s="21" t="str">
        <f>VLOOKUP(K378,Prowadzacy!$F$2:$K$109,3,FALSE)</f>
        <v>Stanisław</v>
      </c>
      <c r="N378" s="21" t="str">
        <f>VLOOKUP(K378,Prowadzacy!$F$2:$K$109,4,FALSE)</f>
        <v>Łukomski</v>
      </c>
      <c r="O378" s="22" t="str">
        <f>VLOOKUP(K378,Prowadzacy!$F$2:$M$109,8,FALSE)</f>
        <v xml:space="preserve">Robert | Łukomski | Dr inż. |  ( 05216 ) </v>
      </c>
      <c r="P378" s="22" t="str">
        <f>VLOOKUP(K378,Prowadzacy!$F$2:$K$109,5,FALSE)</f>
        <v>K36W05D02</v>
      </c>
      <c r="Q378" s="22" t="str">
        <f>VLOOKUP(K378,Prowadzacy!$F$2:$K$109,6,FALSE)</f>
        <v>ZSS</v>
      </c>
      <c r="R378" s="36" t="s">
        <v>665</v>
      </c>
      <c r="S378" s="22" t="str">
        <f>VLOOKUP(R378,Prowadzacy!$F$2:$K$109,2,FALSE)</f>
        <v>Tomasz</v>
      </c>
      <c r="T378" s="22" t="str">
        <f>VLOOKUP(R378,Prowadzacy!$F$2:$K$109,3,FALSE)</f>
        <v>Kazimierz</v>
      </c>
      <c r="U378" s="22" t="str">
        <f>VLOOKUP(R378,Prowadzacy!$F$2:$K$109,4,FALSE)</f>
        <v>Okoń</v>
      </c>
      <c r="V378" s="22" t="str">
        <f>VLOOKUP(R378,Prowadzacy!$F$2:$M$109,8,FALSE)</f>
        <v xml:space="preserve">Tomasz | Okoń | Dr inż. |  ( 05401 ) </v>
      </c>
      <c r="W378" s="37"/>
      <c r="X378" s="36" t="s">
        <v>222</v>
      </c>
      <c r="Y378" s="37"/>
      <c r="Z378" s="36"/>
      <c r="AA378" s="12"/>
      <c r="AB378" s="10"/>
      <c r="AC378" s="10"/>
      <c r="AD378" s="10"/>
      <c r="AE378" s="10"/>
      <c r="AF378" s="10"/>
      <c r="AG378" s="10"/>
      <c r="AH378" s="10"/>
      <c r="AI378" s="10"/>
      <c r="AJ378" s="10"/>
      <c r="AK378" s="10"/>
      <c r="AL378" s="10"/>
    </row>
    <row r="379" spans="1:38" ht="78.75">
      <c r="A379" s="151">
        <v>374</v>
      </c>
      <c r="B379" s="22" t="str">
        <f>VLOOKUP(E379,studia!$F$1:$I$12,2,FALSE)</f>
        <v>Elektrotechnika</v>
      </c>
      <c r="C379" s="22" t="str">
        <f>VLOOKUP(E379,studia!$F$1:$I$12,3,FALSE)</f>
        <v>mgr</v>
      </c>
      <c r="D379" s="22" t="str">
        <f>VLOOKUP(E379,studia!$F$1:$I$12,4,FALSE)</f>
        <v>EEN</v>
      </c>
      <c r="E379" s="36" t="s">
        <v>413</v>
      </c>
      <c r="F379" s="36"/>
      <c r="G379" s="37"/>
      <c r="H379" s="37" t="s">
        <v>666</v>
      </c>
      <c r="I379" s="37" t="s">
        <v>667</v>
      </c>
      <c r="J379" s="37" t="s">
        <v>668</v>
      </c>
      <c r="K379" s="37" t="s">
        <v>665</v>
      </c>
      <c r="L379" s="21" t="str">
        <f>VLOOKUP(K379,Prowadzacy!$F$2:$J$109,2,FALSE)</f>
        <v>Tomasz</v>
      </c>
      <c r="M379" s="21" t="str">
        <f>VLOOKUP(K379,Prowadzacy!$F$2:$K$109,3,FALSE)</f>
        <v>Kazimierz</v>
      </c>
      <c r="N379" s="21" t="str">
        <f>VLOOKUP(K379,Prowadzacy!$F$2:$K$109,4,FALSE)</f>
        <v>Okoń</v>
      </c>
      <c r="O379" s="22" t="str">
        <f>VLOOKUP(K379,Prowadzacy!$F$2:$M$109,8,FALSE)</f>
        <v xml:space="preserve">Tomasz | Okoń | Dr inż. |  ( 05401 ) </v>
      </c>
      <c r="P379" s="22" t="str">
        <f>VLOOKUP(K379,Prowadzacy!$F$2:$K$109,5,FALSE)</f>
        <v>K36W05D02</v>
      </c>
      <c r="Q379" s="22" t="str">
        <f>VLOOKUP(K379,Prowadzacy!$F$2:$K$109,6,FALSE)</f>
        <v>ZSS</v>
      </c>
      <c r="R379" s="36" t="s">
        <v>683</v>
      </c>
      <c r="S379" s="22" t="str">
        <f>VLOOKUP(R379,Prowadzacy!$F$2:$K$109,2,FALSE)</f>
        <v>Robert</v>
      </c>
      <c r="T379" s="22" t="str">
        <f>VLOOKUP(R379,Prowadzacy!$F$2:$K$109,3,FALSE)</f>
        <v>Stanisław</v>
      </c>
      <c r="U379" s="22" t="str">
        <f>VLOOKUP(R379,Prowadzacy!$F$2:$K$109,4,FALSE)</f>
        <v>Łukomski</v>
      </c>
      <c r="V379" s="22" t="str">
        <f>VLOOKUP(R379,Prowadzacy!$F$2:$M$109,8,FALSE)</f>
        <v xml:space="preserve">Robert | Łukomski | Dr inż. |  ( 05216 ) </v>
      </c>
      <c r="W379" s="37"/>
      <c r="X379" s="36" t="s">
        <v>222</v>
      </c>
      <c r="Y379" s="37"/>
      <c r="Z379" s="36"/>
      <c r="AA379" s="12"/>
      <c r="AB379" s="10"/>
      <c r="AC379" s="10"/>
      <c r="AD379" s="10"/>
      <c r="AE379" s="10"/>
      <c r="AF379" s="10"/>
      <c r="AG379" s="10"/>
      <c r="AH379" s="10"/>
      <c r="AI379" s="10"/>
      <c r="AJ379" s="10"/>
      <c r="AK379" s="10"/>
      <c r="AL379" s="10"/>
    </row>
    <row r="380" spans="1:38" ht="53.25">
      <c r="A380" s="146">
        <v>375</v>
      </c>
      <c r="B380" s="22" t="str">
        <f>VLOOKUP(E380,studia!$F$1:$I$12,2,FALSE)</f>
        <v>Elektrotechnika</v>
      </c>
      <c r="C380" s="22" t="str">
        <f>VLOOKUP(E380,studia!$F$1:$I$12,3,FALSE)</f>
        <v>mgr</v>
      </c>
      <c r="D380" s="22" t="str">
        <f>VLOOKUP(E380,studia!$F$1:$I$12,4,FALSE)</f>
        <v>EEN</v>
      </c>
      <c r="E380" s="36" t="s">
        <v>413</v>
      </c>
      <c r="F380" s="36"/>
      <c r="G380" s="37"/>
      <c r="H380" s="37" t="s">
        <v>669</v>
      </c>
      <c r="I380" s="37" t="s">
        <v>670</v>
      </c>
      <c r="J380" s="37" t="s">
        <v>671</v>
      </c>
      <c r="K380" s="37" t="s">
        <v>665</v>
      </c>
      <c r="L380" s="21" t="str">
        <f>VLOOKUP(K380,Prowadzacy!$F$2:$J$109,2,FALSE)</f>
        <v>Tomasz</v>
      </c>
      <c r="M380" s="21" t="str">
        <f>VLOOKUP(K380,Prowadzacy!$F$2:$K$109,3,FALSE)</f>
        <v>Kazimierz</v>
      </c>
      <c r="N380" s="21" t="str">
        <f>VLOOKUP(K380,Prowadzacy!$F$2:$K$109,4,FALSE)</f>
        <v>Okoń</v>
      </c>
      <c r="O380" s="22" t="str">
        <f>VLOOKUP(K380,Prowadzacy!$F$2:$M$109,8,FALSE)</f>
        <v xml:space="preserve">Tomasz | Okoń | Dr inż. |  ( 05401 ) </v>
      </c>
      <c r="P380" s="22" t="str">
        <f>VLOOKUP(K380,Prowadzacy!$F$2:$K$109,5,FALSE)</f>
        <v>K36W05D02</v>
      </c>
      <c r="Q380" s="22" t="str">
        <f>VLOOKUP(K380,Prowadzacy!$F$2:$K$109,6,FALSE)</f>
        <v>ZSS</v>
      </c>
      <c r="R380" s="36" t="s">
        <v>683</v>
      </c>
      <c r="S380" s="22" t="str">
        <f>VLOOKUP(R380,Prowadzacy!$F$2:$K$109,2,FALSE)</f>
        <v>Robert</v>
      </c>
      <c r="T380" s="22" t="str">
        <f>VLOOKUP(R380,Prowadzacy!$F$2:$K$109,3,FALSE)</f>
        <v>Stanisław</v>
      </c>
      <c r="U380" s="22" t="str">
        <f>VLOOKUP(R380,Prowadzacy!$F$2:$K$109,4,FALSE)</f>
        <v>Łukomski</v>
      </c>
      <c r="V380" s="22" t="str">
        <f>VLOOKUP(R380,Prowadzacy!$F$2:$M$109,8,FALSE)</f>
        <v xml:space="preserve">Robert | Łukomski | Dr inż. |  ( 05216 ) </v>
      </c>
      <c r="W380" s="37"/>
      <c r="X380" s="36" t="s">
        <v>222</v>
      </c>
      <c r="Y380" s="37"/>
      <c r="Z380" s="36"/>
      <c r="AA380" s="12"/>
      <c r="AB380" s="10"/>
      <c r="AC380" s="10"/>
      <c r="AD380" s="10"/>
      <c r="AE380" s="10"/>
      <c r="AF380" s="10"/>
      <c r="AG380" s="10"/>
      <c r="AH380" s="10"/>
      <c r="AI380" s="10"/>
      <c r="AJ380" s="10"/>
      <c r="AK380" s="10"/>
      <c r="AL380" s="10"/>
    </row>
    <row r="381" spans="1:38" ht="66">
      <c r="A381" s="151">
        <v>376</v>
      </c>
      <c r="B381" s="22" t="str">
        <f>VLOOKUP(E381,studia!$F$1:$I$12,2,FALSE)</f>
        <v>Elektrotechnika</v>
      </c>
      <c r="C381" s="22" t="str">
        <f>VLOOKUP(E381,studia!$F$1:$I$12,3,FALSE)</f>
        <v>mgr</v>
      </c>
      <c r="D381" s="22" t="str">
        <f>VLOOKUP(E381,studia!$F$1:$I$12,4,FALSE)</f>
        <v>EEN</v>
      </c>
      <c r="E381" s="36" t="s">
        <v>413</v>
      </c>
      <c r="F381" s="36"/>
      <c r="G381" s="37"/>
      <c r="H381" s="37" t="s">
        <v>675</v>
      </c>
      <c r="I381" s="37" t="s">
        <v>676</v>
      </c>
      <c r="J381" s="37" t="s">
        <v>677</v>
      </c>
      <c r="K381" s="37" t="s">
        <v>665</v>
      </c>
      <c r="L381" s="21" t="str">
        <f>VLOOKUP(K381,Prowadzacy!$F$2:$J$109,2,FALSE)</f>
        <v>Tomasz</v>
      </c>
      <c r="M381" s="21" t="str">
        <f>VLOOKUP(K381,Prowadzacy!$F$2:$K$109,3,FALSE)</f>
        <v>Kazimierz</v>
      </c>
      <c r="N381" s="21" t="str">
        <f>VLOOKUP(K381,Prowadzacy!$F$2:$K$109,4,FALSE)</f>
        <v>Okoń</v>
      </c>
      <c r="O381" s="22" t="str">
        <f>VLOOKUP(K381,Prowadzacy!$F$2:$M$109,8,FALSE)</f>
        <v xml:space="preserve">Tomasz | Okoń | Dr inż. |  ( 05401 ) </v>
      </c>
      <c r="P381" s="22" t="str">
        <f>VLOOKUP(K381,Prowadzacy!$F$2:$K$109,5,FALSE)</f>
        <v>K36W05D02</v>
      </c>
      <c r="Q381" s="22" t="str">
        <f>VLOOKUP(K381,Prowadzacy!$F$2:$K$109,6,FALSE)</f>
        <v>ZSS</v>
      </c>
      <c r="R381" s="36" t="s">
        <v>683</v>
      </c>
      <c r="S381" s="22" t="str">
        <f>VLOOKUP(R381,Prowadzacy!$F$2:$K$109,2,FALSE)</f>
        <v>Robert</v>
      </c>
      <c r="T381" s="22" t="str">
        <f>VLOOKUP(R381,Prowadzacy!$F$2:$K$109,3,FALSE)</f>
        <v>Stanisław</v>
      </c>
      <c r="U381" s="22" t="str">
        <f>VLOOKUP(R381,Prowadzacy!$F$2:$K$109,4,FALSE)</f>
        <v>Łukomski</v>
      </c>
      <c r="V381" s="22" t="str">
        <f>VLOOKUP(R381,Prowadzacy!$F$2:$M$109,8,FALSE)</f>
        <v xml:space="preserve">Robert | Łukomski | Dr inż. |  ( 05216 ) </v>
      </c>
      <c r="W381" s="37"/>
      <c r="X381" s="36" t="s">
        <v>222</v>
      </c>
      <c r="Y381" s="37"/>
      <c r="Z381" s="36"/>
      <c r="AA381" s="12"/>
      <c r="AB381" s="10"/>
      <c r="AC381" s="10"/>
      <c r="AD381" s="10"/>
      <c r="AE381" s="10"/>
      <c r="AF381" s="10"/>
      <c r="AG381" s="10"/>
      <c r="AH381" s="10"/>
      <c r="AI381" s="10"/>
      <c r="AJ381" s="10"/>
      <c r="AK381" s="10"/>
      <c r="AL381" s="10"/>
    </row>
    <row r="382" spans="1:38" ht="66">
      <c r="A382" s="146">
        <v>377</v>
      </c>
      <c r="B382" s="22" t="str">
        <f>VLOOKUP(E382,studia!$F$1:$I$12,2,FALSE)</f>
        <v>Elektrotechnika</v>
      </c>
      <c r="C382" s="22" t="str">
        <f>VLOOKUP(E382,studia!$F$1:$I$12,3,FALSE)</f>
        <v>mgr</v>
      </c>
      <c r="D382" s="22" t="str">
        <f>VLOOKUP(E382,studia!$F$1:$I$12,4,FALSE)</f>
        <v>EEN</v>
      </c>
      <c r="E382" s="36" t="s">
        <v>413</v>
      </c>
      <c r="F382" s="36"/>
      <c r="G382" s="37"/>
      <c r="H382" s="37" t="s">
        <v>678</v>
      </c>
      <c r="I382" s="37" t="s">
        <v>679</v>
      </c>
      <c r="J382" s="37" t="s">
        <v>674</v>
      </c>
      <c r="K382" s="37" t="s">
        <v>665</v>
      </c>
      <c r="L382" s="21" t="str">
        <f>VLOOKUP(K382,Prowadzacy!$F$2:$J$109,2,FALSE)</f>
        <v>Tomasz</v>
      </c>
      <c r="M382" s="21" t="str">
        <f>VLOOKUP(K382,Prowadzacy!$F$2:$K$109,3,FALSE)</f>
        <v>Kazimierz</v>
      </c>
      <c r="N382" s="21" t="str">
        <f>VLOOKUP(K382,Prowadzacy!$F$2:$K$109,4,FALSE)</f>
        <v>Okoń</v>
      </c>
      <c r="O382" s="22" t="str">
        <f>VLOOKUP(K382,Prowadzacy!$F$2:$M$109,8,FALSE)</f>
        <v xml:space="preserve">Tomasz | Okoń | Dr inż. |  ( 05401 ) </v>
      </c>
      <c r="P382" s="22" t="str">
        <f>VLOOKUP(K382,Prowadzacy!$F$2:$K$109,5,FALSE)</f>
        <v>K36W05D02</v>
      </c>
      <c r="Q382" s="22" t="str">
        <f>VLOOKUP(K382,Prowadzacy!$F$2:$K$109,6,FALSE)</f>
        <v>ZSS</v>
      </c>
      <c r="R382" s="36" t="s">
        <v>683</v>
      </c>
      <c r="S382" s="22" t="str">
        <f>VLOOKUP(R382,Prowadzacy!$F$2:$K$109,2,FALSE)</f>
        <v>Robert</v>
      </c>
      <c r="T382" s="22" t="str">
        <f>VLOOKUP(R382,Prowadzacy!$F$2:$K$109,3,FALSE)</f>
        <v>Stanisław</v>
      </c>
      <c r="U382" s="22" t="str">
        <f>VLOOKUP(R382,Prowadzacy!$F$2:$K$109,4,FALSE)</f>
        <v>Łukomski</v>
      </c>
      <c r="V382" s="22" t="str">
        <f>VLOOKUP(R382,Prowadzacy!$F$2:$M$109,8,FALSE)</f>
        <v xml:space="preserve">Robert | Łukomski | Dr inż. |  ( 05216 ) </v>
      </c>
      <c r="W382" s="37"/>
      <c r="X382" s="36" t="s">
        <v>222</v>
      </c>
      <c r="Y382" s="37"/>
      <c r="Z382" s="36"/>
      <c r="AA382" s="12"/>
      <c r="AB382" s="10"/>
      <c r="AC382" s="10"/>
      <c r="AD382" s="10"/>
      <c r="AE382" s="10"/>
      <c r="AF382" s="10"/>
      <c r="AG382" s="10"/>
      <c r="AH382" s="10"/>
      <c r="AI382" s="10"/>
      <c r="AJ382" s="10"/>
      <c r="AK382" s="10"/>
      <c r="AL382" s="10"/>
    </row>
    <row r="383" spans="1:38" ht="180.75">
      <c r="A383" s="151">
        <v>378</v>
      </c>
      <c r="B383" s="22" t="str">
        <f>VLOOKUP(E383,studia!$F$1:$I$12,2,FALSE)</f>
        <v>Elektrotechnika</v>
      </c>
      <c r="C383" s="22" t="str">
        <f>VLOOKUP(E383,studia!$F$1:$I$12,3,FALSE)</f>
        <v>mgr</v>
      </c>
      <c r="D383" s="22" t="str">
        <f>VLOOKUP(E383,studia!$F$1:$I$12,4,FALSE)</f>
        <v>EEN</v>
      </c>
      <c r="E383" s="36" t="s">
        <v>413</v>
      </c>
      <c r="F383" s="36"/>
      <c r="G383" s="37"/>
      <c r="H383" s="37" t="s">
        <v>875</v>
      </c>
      <c r="I383" s="37" t="s">
        <v>876</v>
      </c>
      <c r="J383" s="37" t="s">
        <v>877</v>
      </c>
      <c r="K383" s="37" t="s">
        <v>871</v>
      </c>
      <c r="L383" s="21" t="str">
        <f>VLOOKUP(K383,Prowadzacy!$F$2:$J$109,2,FALSE)</f>
        <v>Eugeniusz</v>
      </c>
      <c r="M383" s="21">
        <f>VLOOKUP(K383,Prowadzacy!$F$2:$K$109,3,FALSE)</f>
        <v>0</v>
      </c>
      <c r="N383" s="21" t="str">
        <f>VLOOKUP(K383,Prowadzacy!$F$2:$K$109,4,FALSE)</f>
        <v>Rosołowski</v>
      </c>
      <c r="O383" s="22" t="str">
        <f>VLOOKUP(K383,Prowadzacy!$F$2:$M$109,8,FALSE)</f>
        <v xml:space="preserve">Eugeniusz | Rosołowski | Prof. dr hab. inż. |  ( 05242 ) </v>
      </c>
      <c r="P383" s="22" t="str">
        <f>VLOOKUP(K383,Prowadzacy!$F$2:$K$109,5,FALSE)</f>
        <v>K36W05D02</v>
      </c>
      <c r="Q383" s="22" t="str">
        <f>VLOOKUP(K383,Prowadzacy!$F$2:$K$109,6,FALSE)</f>
        <v>ZAS</v>
      </c>
      <c r="R383" s="36" t="s">
        <v>799</v>
      </c>
      <c r="S383" s="22" t="str">
        <f>VLOOKUP(R383,Prowadzacy!$F$2:$K$109,2,FALSE)</f>
        <v>Daniel</v>
      </c>
      <c r="T383" s="22" t="str">
        <f>VLOOKUP(R383,Prowadzacy!$F$2:$K$109,3,FALSE)</f>
        <v>Łukasz</v>
      </c>
      <c r="U383" s="22" t="str">
        <f>VLOOKUP(R383,Prowadzacy!$F$2:$K$109,4,FALSE)</f>
        <v>Bejmert</v>
      </c>
      <c r="V383" s="22" t="str">
        <f>VLOOKUP(R383,Prowadzacy!$F$2:$M$109,8,FALSE)</f>
        <v xml:space="preserve">Daniel | Bejmert | Dr inż. |  ( 05285 ) </v>
      </c>
      <c r="W383" s="37"/>
      <c r="X383" s="36" t="s">
        <v>222</v>
      </c>
      <c r="Y383" s="37"/>
      <c r="Z383" s="36"/>
      <c r="AA383" s="12"/>
      <c r="AB383" s="10"/>
      <c r="AC383" s="10"/>
      <c r="AD383" s="10"/>
      <c r="AE383" s="10"/>
      <c r="AF383" s="10"/>
      <c r="AG383" s="10"/>
      <c r="AH383" s="10"/>
      <c r="AI383" s="10"/>
      <c r="AJ383" s="10"/>
      <c r="AK383" s="10"/>
      <c r="AL383" s="10"/>
    </row>
    <row r="384" spans="1:38" ht="129.75">
      <c r="A384" s="146">
        <v>379</v>
      </c>
      <c r="B384" s="22" t="str">
        <f>VLOOKUP(E384,studia!$F$1:$I$12,2,FALSE)</f>
        <v>Elektrotechnika</v>
      </c>
      <c r="C384" s="22" t="str">
        <f>VLOOKUP(E384,studia!$F$1:$I$12,3,FALSE)</f>
        <v>mgr</v>
      </c>
      <c r="D384" s="22" t="str">
        <f>VLOOKUP(E384,studia!$F$1:$I$12,4,FALSE)</f>
        <v>EEN</v>
      </c>
      <c r="E384" s="36" t="s">
        <v>413</v>
      </c>
      <c r="F384" s="36"/>
      <c r="G384" s="37"/>
      <c r="H384" s="37" t="s">
        <v>823</v>
      </c>
      <c r="I384" s="37" t="s">
        <v>824</v>
      </c>
      <c r="J384" s="37" t="s">
        <v>825</v>
      </c>
      <c r="K384" s="37" t="s">
        <v>826</v>
      </c>
      <c r="L384" s="21" t="str">
        <f>VLOOKUP(K384,Prowadzacy!$F$2:$J$109,2,FALSE)</f>
        <v>Łukasz</v>
      </c>
      <c r="M384" s="21">
        <f>VLOOKUP(K384,Prowadzacy!$F$2:$K$109,3,FALSE)</f>
        <v>0</v>
      </c>
      <c r="N384" s="21" t="str">
        <f>VLOOKUP(K384,Prowadzacy!$F$2:$K$109,4,FALSE)</f>
        <v>Staszewski</v>
      </c>
      <c r="O384" s="22" t="str">
        <f>VLOOKUP(K384,Prowadzacy!$F$2:$M$109,8,FALSE)</f>
        <v xml:space="preserve">Łukasz | Staszewski | Dr inż. |  ( 05410 ) </v>
      </c>
      <c r="P384" s="22" t="str">
        <f>VLOOKUP(K384,Prowadzacy!$F$2:$K$109,5,FALSE)</f>
        <v>K36W05D02</v>
      </c>
      <c r="Q384" s="22" t="str">
        <f>VLOOKUP(K384,Prowadzacy!$F$2:$K$109,6,FALSE)</f>
        <v>ZAS</v>
      </c>
      <c r="R384" s="36" t="s">
        <v>799</v>
      </c>
      <c r="S384" s="22" t="str">
        <f>VLOOKUP(R384,Prowadzacy!$F$2:$K$109,2,FALSE)</f>
        <v>Daniel</v>
      </c>
      <c r="T384" s="22" t="str">
        <f>VLOOKUP(R384,Prowadzacy!$F$2:$K$109,3,FALSE)</f>
        <v>Łukasz</v>
      </c>
      <c r="U384" s="22" t="str">
        <f>VLOOKUP(R384,Prowadzacy!$F$2:$K$109,4,FALSE)</f>
        <v>Bejmert</v>
      </c>
      <c r="V384" s="22" t="str">
        <f>VLOOKUP(R384,Prowadzacy!$F$2:$M$109,8,FALSE)</f>
        <v xml:space="preserve">Daniel | Bejmert | Dr inż. |  ( 05285 ) </v>
      </c>
      <c r="W384" s="37"/>
      <c r="X384" s="36" t="s">
        <v>222</v>
      </c>
      <c r="Y384" s="37"/>
      <c r="Z384" s="36"/>
      <c r="AA384" s="12"/>
      <c r="AB384" s="10"/>
      <c r="AC384" s="10"/>
      <c r="AD384" s="10"/>
      <c r="AE384" s="10"/>
      <c r="AF384" s="10"/>
      <c r="AG384" s="10"/>
      <c r="AH384" s="10"/>
      <c r="AI384" s="10"/>
      <c r="AJ384" s="10"/>
      <c r="AK384" s="10"/>
      <c r="AL384" s="10"/>
    </row>
    <row r="385" spans="1:38" ht="117">
      <c r="A385" s="151">
        <v>380</v>
      </c>
      <c r="B385" s="22" t="str">
        <f>VLOOKUP(E385,studia!$F$1:$I$12,2,FALSE)</f>
        <v>Elektrotechnika</v>
      </c>
      <c r="C385" s="22" t="str">
        <f>VLOOKUP(E385,studia!$F$1:$I$12,3,FALSE)</f>
        <v>mgr</v>
      </c>
      <c r="D385" s="22" t="str">
        <f>VLOOKUP(E385,studia!$F$1:$I$12,4,FALSE)</f>
        <v>EEN</v>
      </c>
      <c r="E385" s="36" t="s">
        <v>413</v>
      </c>
      <c r="F385" s="36"/>
      <c r="G385" s="37"/>
      <c r="H385" s="37" t="s">
        <v>827</v>
      </c>
      <c r="I385" s="37" t="s">
        <v>828</v>
      </c>
      <c r="J385" s="37" t="s">
        <v>829</v>
      </c>
      <c r="K385" s="37" t="s">
        <v>826</v>
      </c>
      <c r="L385" s="21" t="str">
        <f>VLOOKUP(K385,Prowadzacy!$F$2:$J$109,2,FALSE)</f>
        <v>Łukasz</v>
      </c>
      <c r="M385" s="21">
        <f>VLOOKUP(K385,Prowadzacy!$F$2:$K$109,3,FALSE)</f>
        <v>0</v>
      </c>
      <c r="N385" s="21" t="str">
        <f>VLOOKUP(K385,Prowadzacy!$F$2:$K$109,4,FALSE)</f>
        <v>Staszewski</v>
      </c>
      <c r="O385" s="22" t="str">
        <f>VLOOKUP(K385,Prowadzacy!$F$2:$M$109,8,FALSE)</f>
        <v xml:space="preserve">Łukasz | Staszewski | Dr inż. |  ( 05410 ) </v>
      </c>
      <c r="P385" s="22" t="str">
        <f>VLOOKUP(K385,Prowadzacy!$F$2:$K$109,5,FALSE)</f>
        <v>K36W05D02</v>
      </c>
      <c r="Q385" s="22" t="str">
        <f>VLOOKUP(K385,Prowadzacy!$F$2:$K$109,6,FALSE)</f>
        <v>ZAS</v>
      </c>
      <c r="R385" s="36" t="s">
        <v>799</v>
      </c>
      <c r="S385" s="22" t="str">
        <f>VLOOKUP(R385,Prowadzacy!$F$2:$K$109,2,FALSE)</f>
        <v>Daniel</v>
      </c>
      <c r="T385" s="22" t="str">
        <f>VLOOKUP(R385,Prowadzacy!$F$2:$K$109,3,FALSE)</f>
        <v>Łukasz</v>
      </c>
      <c r="U385" s="22" t="str">
        <f>VLOOKUP(R385,Prowadzacy!$F$2:$K$109,4,FALSE)</f>
        <v>Bejmert</v>
      </c>
      <c r="V385" s="22" t="str">
        <f>VLOOKUP(R385,Prowadzacy!$F$2:$M$109,8,FALSE)</f>
        <v xml:space="preserve">Daniel | Bejmert | Dr inż. |  ( 05285 ) </v>
      </c>
      <c r="W385" s="37"/>
      <c r="X385" s="36" t="s">
        <v>222</v>
      </c>
      <c r="Y385" s="37"/>
      <c r="Z385" s="36"/>
      <c r="AA385" s="12"/>
      <c r="AB385" s="10"/>
      <c r="AC385" s="10"/>
      <c r="AD385" s="10"/>
      <c r="AE385" s="10"/>
      <c r="AF385" s="10"/>
      <c r="AG385" s="10"/>
      <c r="AH385" s="10"/>
      <c r="AI385" s="10"/>
      <c r="AJ385" s="10"/>
      <c r="AK385" s="10"/>
      <c r="AL385" s="10"/>
    </row>
    <row r="386" spans="1:38" ht="104.25">
      <c r="A386" s="146">
        <v>381</v>
      </c>
      <c r="B386" s="22" t="str">
        <f>VLOOKUP(E386,studia!$F$1:$I$12,2,FALSE)</f>
        <v>Elektrotechnika</v>
      </c>
      <c r="C386" s="22" t="str">
        <f>VLOOKUP(E386,studia!$F$1:$I$12,3,FALSE)</f>
        <v>mgr</v>
      </c>
      <c r="D386" s="22" t="str">
        <f>VLOOKUP(E386,studia!$F$1:$I$12,4,FALSE)</f>
        <v>EEN</v>
      </c>
      <c r="E386" s="36" t="s">
        <v>413</v>
      </c>
      <c r="F386" s="163" t="s">
        <v>2172</v>
      </c>
      <c r="G386" s="37" t="s">
        <v>230</v>
      </c>
      <c r="H386" s="37" t="s">
        <v>410</v>
      </c>
      <c r="I386" s="37" t="s">
        <v>411</v>
      </c>
      <c r="J386" s="37" t="s">
        <v>1993</v>
      </c>
      <c r="K386" s="37" t="s">
        <v>412</v>
      </c>
      <c r="L386" s="21" t="str">
        <f>VLOOKUP(K386,Prowadzacy!$F$2:$J$109,2,FALSE)</f>
        <v>Dariusz</v>
      </c>
      <c r="M386" s="21">
        <f>VLOOKUP(K386,Prowadzacy!$F$2:$K$109,3,FALSE)</f>
        <v>0</v>
      </c>
      <c r="N386" s="21" t="str">
        <f>VLOOKUP(K386,Prowadzacy!$F$2:$K$109,4,FALSE)</f>
        <v>Sztafrowski</v>
      </c>
      <c r="O386" s="22" t="str">
        <f>VLOOKUP(K386,Prowadzacy!$F$2:$M$109,8,FALSE)</f>
        <v xml:space="preserve">Dariusz | Sztafrowski | Dr hab. |  ( p35812 ) </v>
      </c>
      <c r="P386" s="22" t="str">
        <f>VLOOKUP(K386,Prowadzacy!$F$2:$K$109,5,FALSE)</f>
        <v>K36W05D02</v>
      </c>
      <c r="Q386" s="22" t="str">
        <f>VLOOKUP(K386,Prowadzacy!$F$2:$K$109,6,FALSE)</f>
        <v>ZUEiEP</v>
      </c>
      <c r="R386" s="36" t="s">
        <v>429</v>
      </c>
      <c r="S386" s="22" t="str">
        <f>VLOOKUP(R386,Prowadzacy!$F$2:$K$109,2,FALSE)</f>
        <v>Marek</v>
      </c>
      <c r="T386" s="22" t="str">
        <f>VLOOKUP(R386,Prowadzacy!$F$2:$K$109,3,FALSE)</f>
        <v>Andrzej</v>
      </c>
      <c r="U386" s="22" t="str">
        <f>VLOOKUP(R386,Prowadzacy!$F$2:$K$109,4,FALSE)</f>
        <v>Jaworski</v>
      </c>
      <c r="V386" s="22" t="str">
        <f>VLOOKUP(R386,Prowadzacy!$F$2:$M$109,8,FALSE)</f>
        <v xml:space="preserve">Marek | Jaworski | Dr inż. |  ( 05237 ) </v>
      </c>
      <c r="W386" s="37"/>
      <c r="X386" s="36" t="s">
        <v>222</v>
      </c>
      <c r="Y386" s="37"/>
      <c r="Z386" s="36"/>
      <c r="AA386" s="12"/>
      <c r="AB386" s="10"/>
      <c r="AC386" s="10"/>
      <c r="AD386" s="10"/>
      <c r="AE386" s="10"/>
      <c r="AF386" s="10"/>
      <c r="AG386" s="10"/>
      <c r="AH386" s="10"/>
      <c r="AI386" s="10"/>
      <c r="AJ386" s="10"/>
      <c r="AK386" s="10"/>
      <c r="AL386" s="10"/>
    </row>
    <row r="387" spans="1:38" ht="66">
      <c r="A387" s="151">
        <v>382</v>
      </c>
      <c r="B387" s="22" t="str">
        <f>VLOOKUP(E387,studia!$F$1:$I$12,2,FALSE)</f>
        <v>Elektrotechnika</v>
      </c>
      <c r="C387" s="22" t="str">
        <f>VLOOKUP(E387,studia!$F$1:$I$12,3,FALSE)</f>
        <v>mgr</v>
      </c>
      <c r="D387" s="22" t="str">
        <f>VLOOKUP(E387,studia!$F$1:$I$12,4,FALSE)</f>
        <v>EEN</v>
      </c>
      <c r="E387" s="36" t="s">
        <v>413</v>
      </c>
      <c r="F387" s="163" t="s">
        <v>2172</v>
      </c>
      <c r="G387" s="37" t="s">
        <v>230</v>
      </c>
      <c r="H387" s="37" t="s">
        <v>2135</v>
      </c>
      <c r="I387" s="37" t="s">
        <v>414</v>
      </c>
      <c r="J387" s="37" t="s">
        <v>415</v>
      </c>
      <c r="K387" s="37" t="s">
        <v>412</v>
      </c>
      <c r="L387" s="21" t="str">
        <f>VLOOKUP(K387,Prowadzacy!$F$2:$J$109,2,FALSE)</f>
        <v>Dariusz</v>
      </c>
      <c r="M387" s="21">
        <f>VLOOKUP(K387,Prowadzacy!$F$2:$K$109,3,FALSE)</f>
        <v>0</v>
      </c>
      <c r="N387" s="21" t="str">
        <f>VLOOKUP(K387,Prowadzacy!$F$2:$K$109,4,FALSE)</f>
        <v>Sztafrowski</v>
      </c>
      <c r="O387" s="22" t="str">
        <f>VLOOKUP(K387,Prowadzacy!$F$2:$M$109,8,FALSE)</f>
        <v xml:space="preserve">Dariusz | Sztafrowski | Dr hab. |  ( p35812 ) </v>
      </c>
      <c r="P387" s="22" t="str">
        <f>VLOOKUP(K387,Prowadzacy!$F$2:$K$109,5,FALSE)</f>
        <v>K36W05D02</v>
      </c>
      <c r="Q387" s="22" t="str">
        <f>VLOOKUP(K387,Prowadzacy!$F$2:$K$109,6,FALSE)</f>
        <v>ZUEiEP</v>
      </c>
      <c r="R387" s="36" t="s">
        <v>734</v>
      </c>
      <c r="S387" s="22" t="str">
        <f>VLOOKUP(R387,Prowadzacy!$F$2:$K$109,2,FALSE)</f>
        <v>Janusz</v>
      </c>
      <c r="T387" s="22" t="str">
        <f>VLOOKUP(R387,Prowadzacy!$F$2:$K$109,3,FALSE)</f>
        <v>Stanisław</v>
      </c>
      <c r="U387" s="22" t="str">
        <f>VLOOKUP(R387,Prowadzacy!$F$2:$K$109,4,FALSE)</f>
        <v>Konieczny</v>
      </c>
      <c r="V387" s="22" t="str">
        <f>VLOOKUP(R387,Prowadzacy!$F$2:$M$109,8,FALSE)</f>
        <v xml:space="preserve">Janusz | Konieczny | Dr inż. |  ( 05269 ) </v>
      </c>
      <c r="W387" s="37"/>
      <c r="X387" s="36" t="s">
        <v>222</v>
      </c>
      <c r="Y387" s="37"/>
      <c r="Z387" s="36"/>
      <c r="AA387" s="12"/>
      <c r="AB387" s="10"/>
      <c r="AC387" s="10"/>
      <c r="AD387" s="10"/>
      <c r="AE387" s="10"/>
      <c r="AF387" s="10"/>
      <c r="AG387" s="10"/>
      <c r="AH387" s="10"/>
      <c r="AI387" s="10"/>
      <c r="AJ387" s="10"/>
      <c r="AK387" s="10"/>
      <c r="AL387" s="10"/>
    </row>
    <row r="388" spans="1:38" ht="66">
      <c r="A388" s="146">
        <v>383</v>
      </c>
      <c r="B388" s="22" t="str">
        <f>VLOOKUP(E388,studia!$F$1:$I$12,2,FALSE)</f>
        <v>Elektrotechnika</v>
      </c>
      <c r="C388" s="22" t="str">
        <f>VLOOKUP(E388,studia!$F$1:$I$12,3,FALSE)</f>
        <v>mgr</v>
      </c>
      <c r="D388" s="22" t="str">
        <f>VLOOKUP(E388,studia!$F$1:$I$12,4,FALSE)</f>
        <v>EEN</v>
      </c>
      <c r="E388" s="36" t="s">
        <v>413</v>
      </c>
      <c r="F388" s="163" t="s">
        <v>2172</v>
      </c>
      <c r="G388" s="37" t="s">
        <v>231</v>
      </c>
      <c r="H388" s="37" t="s">
        <v>416</v>
      </c>
      <c r="I388" s="37" t="s">
        <v>417</v>
      </c>
      <c r="J388" s="37" t="s">
        <v>418</v>
      </c>
      <c r="K388" s="37" t="s">
        <v>412</v>
      </c>
      <c r="L388" s="21" t="str">
        <f>VLOOKUP(K388,Prowadzacy!$F$2:$J$109,2,FALSE)</f>
        <v>Dariusz</v>
      </c>
      <c r="M388" s="21">
        <f>VLOOKUP(K388,Prowadzacy!$F$2:$K$109,3,FALSE)</f>
        <v>0</v>
      </c>
      <c r="N388" s="21" t="str">
        <f>VLOOKUP(K388,Prowadzacy!$F$2:$K$109,4,FALSE)</f>
        <v>Sztafrowski</v>
      </c>
      <c r="O388" s="22" t="str">
        <f>VLOOKUP(K388,Prowadzacy!$F$2:$M$109,8,FALSE)</f>
        <v xml:space="preserve">Dariusz | Sztafrowski | Dr hab. |  ( p35812 ) </v>
      </c>
      <c r="P388" s="22" t="str">
        <f>VLOOKUP(K388,Prowadzacy!$F$2:$K$109,5,FALSE)</f>
        <v>K36W05D02</v>
      </c>
      <c r="Q388" s="22" t="str">
        <f>VLOOKUP(K388,Prowadzacy!$F$2:$K$109,6,FALSE)</f>
        <v>ZUEiEP</v>
      </c>
      <c r="R388" s="36" t="s">
        <v>429</v>
      </c>
      <c r="S388" s="22" t="str">
        <f>VLOOKUP(R388,Prowadzacy!$F$2:$K$109,2,FALSE)</f>
        <v>Marek</v>
      </c>
      <c r="T388" s="22" t="str">
        <f>VLOOKUP(R388,Prowadzacy!$F$2:$K$109,3,FALSE)</f>
        <v>Andrzej</v>
      </c>
      <c r="U388" s="22" t="str">
        <f>VLOOKUP(R388,Prowadzacy!$F$2:$K$109,4,FALSE)</f>
        <v>Jaworski</v>
      </c>
      <c r="V388" s="22" t="str">
        <f>VLOOKUP(R388,Prowadzacy!$F$2:$M$109,8,FALSE)</f>
        <v xml:space="preserve">Marek | Jaworski | Dr inż. |  ( 05237 ) </v>
      </c>
      <c r="W388" s="37"/>
      <c r="X388" s="36" t="s">
        <v>222</v>
      </c>
      <c r="Y388" s="37"/>
      <c r="Z388" s="36"/>
      <c r="AA388" s="12"/>
      <c r="AB388" s="10"/>
      <c r="AC388" s="10"/>
      <c r="AD388" s="10"/>
      <c r="AE388" s="10"/>
      <c r="AF388" s="10"/>
      <c r="AG388" s="10"/>
      <c r="AH388" s="10"/>
      <c r="AI388" s="10"/>
      <c r="AJ388" s="10"/>
      <c r="AK388" s="10"/>
      <c r="AL388" s="10"/>
    </row>
    <row r="389" spans="1:38" ht="117">
      <c r="A389" s="151">
        <v>384</v>
      </c>
      <c r="B389" s="22" t="str">
        <f>VLOOKUP(E389,studia!$F$1:$I$12,2,FALSE)</f>
        <v>Elektrotechnika</v>
      </c>
      <c r="C389" s="22" t="str">
        <f>VLOOKUP(E389,studia!$F$1:$I$12,3,FALSE)</f>
        <v>mgr</v>
      </c>
      <c r="D389" s="22" t="str">
        <f>VLOOKUP(E389,studia!$F$1:$I$12,4,FALSE)</f>
        <v>EEN</v>
      </c>
      <c r="E389" s="36" t="s">
        <v>413</v>
      </c>
      <c r="F389" s="36"/>
      <c r="G389" s="37"/>
      <c r="H389" s="37" t="s">
        <v>423</v>
      </c>
      <c r="I389" s="37" t="s">
        <v>424</v>
      </c>
      <c r="J389" s="37" t="s">
        <v>425</v>
      </c>
      <c r="K389" s="37" t="s">
        <v>412</v>
      </c>
      <c r="L389" s="21" t="str">
        <f>VLOOKUP(K389,Prowadzacy!$F$2:$J$109,2,FALSE)</f>
        <v>Dariusz</v>
      </c>
      <c r="M389" s="21">
        <f>VLOOKUP(K389,Prowadzacy!$F$2:$K$109,3,FALSE)</f>
        <v>0</v>
      </c>
      <c r="N389" s="21" t="str">
        <f>VLOOKUP(K389,Prowadzacy!$F$2:$K$109,4,FALSE)</f>
        <v>Sztafrowski</v>
      </c>
      <c r="O389" s="22" t="str">
        <f>VLOOKUP(K389,Prowadzacy!$F$2:$M$109,8,FALSE)</f>
        <v xml:space="preserve">Dariusz | Sztafrowski | Dr hab. |  ( p35812 ) </v>
      </c>
      <c r="P389" s="22" t="str">
        <f>VLOOKUP(K389,Prowadzacy!$F$2:$K$109,5,FALSE)</f>
        <v>K36W05D02</v>
      </c>
      <c r="Q389" s="22" t="str">
        <f>VLOOKUP(K389,Prowadzacy!$F$2:$K$109,6,FALSE)</f>
        <v>ZUEiEP</v>
      </c>
      <c r="R389" s="36" t="s">
        <v>429</v>
      </c>
      <c r="S389" s="22" t="str">
        <f>VLOOKUP(R389,Prowadzacy!$F$2:$K$109,2,FALSE)</f>
        <v>Marek</v>
      </c>
      <c r="T389" s="22" t="str">
        <f>VLOOKUP(R389,Prowadzacy!$F$2:$K$109,3,FALSE)</f>
        <v>Andrzej</v>
      </c>
      <c r="U389" s="22" t="str">
        <f>VLOOKUP(R389,Prowadzacy!$F$2:$K$109,4,FALSE)</f>
        <v>Jaworski</v>
      </c>
      <c r="V389" s="22" t="str">
        <f>VLOOKUP(R389,Prowadzacy!$F$2:$M$109,8,FALSE)</f>
        <v xml:space="preserve">Marek | Jaworski | Dr inż. |  ( 05237 ) </v>
      </c>
      <c r="W389" s="37"/>
      <c r="X389" s="36" t="s">
        <v>222</v>
      </c>
      <c r="Y389" s="37"/>
      <c r="Z389" s="36"/>
      <c r="AA389" s="12"/>
      <c r="AB389" s="10"/>
      <c r="AC389" s="10"/>
      <c r="AD389" s="10"/>
      <c r="AE389" s="10"/>
      <c r="AF389" s="10"/>
      <c r="AG389" s="10"/>
      <c r="AH389" s="10"/>
      <c r="AI389" s="10"/>
      <c r="AJ389" s="10"/>
      <c r="AK389" s="10"/>
      <c r="AL389" s="10"/>
    </row>
    <row r="390" spans="1:38" ht="104.25">
      <c r="A390" s="146">
        <v>385</v>
      </c>
      <c r="B390" s="22" t="str">
        <f>VLOOKUP(E390,studia!$F$1:$I$12,2,FALSE)</f>
        <v>Elektrotechnika</v>
      </c>
      <c r="C390" s="22" t="str">
        <f>VLOOKUP(E390,studia!$F$1:$I$12,3,FALSE)</f>
        <v>mgr</v>
      </c>
      <c r="D390" s="22" t="str">
        <f>VLOOKUP(E390,studia!$F$1:$I$12,4,FALSE)</f>
        <v>EEN</v>
      </c>
      <c r="E390" s="36" t="s">
        <v>413</v>
      </c>
      <c r="F390" s="36"/>
      <c r="G390" s="37"/>
      <c r="H390" s="37" t="s">
        <v>482</v>
      </c>
      <c r="I390" s="37" t="s">
        <v>483</v>
      </c>
      <c r="J390" s="37" t="s">
        <v>484</v>
      </c>
      <c r="K390" s="37" t="s">
        <v>477</v>
      </c>
      <c r="L390" s="21" t="str">
        <f>VLOOKUP(K390,Prowadzacy!$F$2:$J$109,2,FALSE)</f>
        <v>Marek</v>
      </c>
      <c r="M390" s="21">
        <f>VLOOKUP(K390,Prowadzacy!$F$2:$K$109,3,FALSE)</f>
        <v>0</v>
      </c>
      <c r="N390" s="21" t="str">
        <f>VLOOKUP(K390,Prowadzacy!$F$2:$K$109,4,FALSE)</f>
        <v>Szuba</v>
      </c>
      <c r="O390" s="22" t="str">
        <f>VLOOKUP(K390,Prowadzacy!$F$2:$M$109,8,FALSE)</f>
        <v xml:space="preserve">Marek | Szuba | Dr inż. |  ( 05251 ) </v>
      </c>
      <c r="P390" s="22" t="str">
        <f>VLOOKUP(K390,Prowadzacy!$F$2:$K$109,5,FALSE)</f>
        <v>K36W05D02</v>
      </c>
      <c r="Q390" s="22" t="str">
        <f>VLOOKUP(K390,Prowadzacy!$F$2:$K$109,6,FALSE)</f>
        <v>ZUEiEP</v>
      </c>
      <c r="R390" s="36" t="s">
        <v>429</v>
      </c>
      <c r="S390" s="22" t="str">
        <f>VLOOKUP(R390,Prowadzacy!$F$2:$K$109,2,FALSE)</f>
        <v>Marek</v>
      </c>
      <c r="T390" s="22" t="str">
        <f>VLOOKUP(R390,Prowadzacy!$F$2:$K$109,3,FALSE)</f>
        <v>Andrzej</v>
      </c>
      <c r="U390" s="22" t="str">
        <f>VLOOKUP(R390,Prowadzacy!$F$2:$K$109,4,FALSE)</f>
        <v>Jaworski</v>
      </c>
      <c r="V390" s="22" t="str">
        <f>VLOOKUP(R390,Prowadzacy!$F$2:$M$109,8,FALSE)</f>
        <v xml:space="preserve">Marek | Jaworski | Dr inż. |  ( 05237 ) </v>
      </c>
      <c r="W390" s="37"/>
      <c r="X390" s="36" t="s">
        <v>222</v>
      </c>
      <c r="Y390" s="37"/>
      <c r="Z390" s="36"/>
      <c r="AA390" s="12"/>
      <c r="AB390" s="10"/>
      <c r="AC390" s="10"/>
      <c r="AD390" s="10"/>
      <c r="AE390" s="10"/>
      <c r="AF390" s="10"/>
      <c r="AG390" s="10"/>
      <c r="AH390" s="10"/>
      <c r="AI390" s="10"/>
      <c r="AJ390" s="10"/>
      <c r="AK390" s="10"/>
      <c r="AL390" s="10"/>
    </row>
    <row r="391" spans="1:38" ht="91.5">
      <c r="A391" s="151">
        <v>386</v>
      </c>
      <c r="B391" s="22" t="str">
        <f>VLOOKUP(E391,studia!$F$1:$I$12,2,FALSE)</f>
        <v>Elektrotechnika</v>
      </c>
      <c r="C391" s="22" t="str">
        <f>VLOOKUP(E391,studia!$F$1:$I$12,3,FALSE)</f>
        <v>mgr</v>
      </c>
      <c r="D391" s="22" t="str">
        <f>VLOOKUP(E391,studia!$F$1:$I$12,4,FALSE)</f>
        <v>EEN</v>
      </c>
      <c r="E391" s="36" t="s">
        <v>413</v>
      </c>
      <c r="F391" s="36"/>
      <c r="G391" s="37"/>
      <c r="H391" s="37" t="s">
        <v>485</v>
      </c>
      <c r="I391" s="37" t="s">
        <v>486</v>
      </c>
      <c r="J391" s="37" t="s">
        <v>487</v>
      </c>
      <c r="K391" s="37" t="s">
        <v>477</v>
      </c>
      <c r="L391" s="21" t="str">
        <f>VLOOKUP(K391,Prowadzacy!$F$2:$J$109,2,FALSE)</f>
        <v>Marek</v>
      </c>
      <c r="M391" s="21">
        <f>VLOOKUP(K391,Prowadzacy!$F$2:$K$109,3,FALSE)</f>
        <v>0</v>
      </c>
      <c r="N391" s="21" t="str">
        <f>VLOOKUP(K391,Prowadzacy!$F$2:$K$109,4,FALSE)</f>
        <v>Szuba</v>
      </c>
      <c r="O391" s="22" t="str">
        <f>VLOOKUP(K391,Prowadzacy!$F$2:$M$109,8,FALSE)</f>
        <v xml:space="preserve">Marek | Szuba | Dr inż. |  ( 05251 ) </v>
      </c>
      <c r="P391" s="22" t="str">
        <f>VLOOKUP(K391,Prowadzacy!$F$2:$K$109,5,FALSE)</f>
        <v>K36W05D02</v>
      </c>
      <c r="Q391" s="22" t="str">
        <f>VLOOKUP(K391,Prowadzacy!$F$2:$K$109,6,FALSE)</f>
        <v>ZUEiEP</v>
      </c>
      <c r="R391" s="36" t="s">
        <v>429</v>
      </c>
      <c r="S391" s="22" t="str">
        <f>VLOOKUP(R391,Prowadzacy!$F$2:$K$109,2,FALSE)</f>
        <v>Marek</v>
      </c>
      <c r="T391" s="22" t="str">
        <f>VLOOKUP(R391,Prowadzacy!$F$2:$K$109,3,FALSE)</f>
        <v>Andrzej</v>
      </c>
      <c r="U391" s="22" t="str">
        <f>VLOOKUP(R391,Prowadzacy!$F$2:$K$109,4,FALSE)</f>
        <v>Jaworski</v>
      </c>
      <c r="V391" s="22" t="str">
        <f>VLOOKUP(R391,Prowadzacy!$F$2:$M$109,8,FALSE)</f>
        <v xml:space="preserve">Marek | Jaworski | Dr inż. |  ( 05237 ) </v>
      </c>
      <c r="W391" s="37"/>
      <c r="X391" s="36" t="s">
        <v>222</v>
      </c>
      <c r="Y391" s="37"/>
      <c r="Z391" s="36"/>
      <c r="AA391" s="12"/>
      <c r="AB391" s="10"/>
      <c r="AC391" s="10"/>
      <c r="AD391" s="10"/>
      <c r="AE391" s="10"/>
      <c r="AF391" s="10"/>
      <c r="AG391" s="10"/>
      <c r="AH391" s="10"/>
      <c r="AI391" s="10"/>
      <c r="AJ391" s="10"/>
      <c r="AK391" s="10"/>
      <c r="AL391" s="10"/>
    </row>
    <row r="392" spans="1:38" ht="117">
      <c r="A392" s="146">
        <v>387</v>
      </c>
      <c r="B392" s="22" t="str">
        <f>VLOOKUP(E392,studia!$F$1:$I$12,2,FALSE)</f>
        <v>Elektrotechnika</v>
      </c>
      <c r="C392" s="22" t="str">
        <f>VLOOKUP(E392,studia!$F$1:$I$12,3,FALSE)</f>
        <v>mgr</v>
      </c>
      <c r="D392" s="22" t="str">
        <f>VLOOKUP(E392,studia!$F$1:$I$12,4,FALSE)</f>
        <v>EEN</v>
      </c>
      <c r="E392" s="36" t="s">
        <v>413</v>
      </c>
      <c r="F392" s="36"/>
      <c r="G392" s="37"/>
      <c r="H392" s="37" t="s">
        <v>497</v>
      </c>
      <c r="I392" s="37" t="s">
        <v>498</v>
      </c>
      <c r="J392" s="37" t="s">
        <v>499</v>
      </c>
      <c r="K392" s="37" t="s">
        <v>477</v>
      </c>
      <c r="L392" s="21" t="str">
        <f>VLOOKUP(K392,Prowadzacy!$F$2:$J$109,2,FALSE)</f>
        <v>Marek</v>
      </c>
      <c r="M392" s="21">
        <f>VLOOKUP(K392,Prowadzacy!$F$2:$K$109,3,FALSE)</f>
        <v>0</v>
      </c>
      <c r="N392" s="21" t="str">
        <f>VLOOKUP(K392,Prowadzacy!$F$2:$K$109,4,FALSE)</f>
        <v>Szuba</v>
      </c>
      <c r="O392" s="22" t="str">
        <f>VLOOKUP(K392,Prowadzacy!$F$2:$M$109,8,FALSE)</f>
        <v xml:space="preserve">Marek | Szuba | Dr inż. |  ( 05251 ) </v>
      </c>
      <c r="P392" s="22" t="str">
        <f>VLOOKUP(K392,Prowadzacy!$F$2:$K$109,5,FALSE)</f>
        <v>K36W05D02</v>
      </c>
      <c r="Q392" s="22" t="str">
        <f>VLOOKUP(K392,Prowadzacy!$F$2:$K$109,6,FALSE)</f>
        <v>ZUEiEP</v>
      </c>
      <c r="R392" s="36" t="s">
        <v>429</v>
      </c>
      <c r="S392" s="22" t="str">
        <f>VLOOKUP(R392,Prowadzacy!$F$2:$K$109,2,FALSE)</f>
        <v>Marek</v>
      </c>
      <c r="T392" s="22" t="str">
        <f>VLOOKUP(R392,Prowadzacy!$F$2:$K$109,3,FALSE)</f>
        <v>Andrzej</v>
      </c>
      <c r="U392" s="22" t="str">
        <f>VLOOKUP(R392,Prowadzacy!$F$2:$K$109,4,FALSE)</f>
        <v>Jaworski</v>
      </c>
      <c r="V392" s="22" t="str">
        <f>VLOOKUP(R392,Prowadzacy!$F$2:$M$109,8,FALSE)</f>
        <v xml:space="preserve">Marek | Jaworski | Dr inż. |  ( 05237 ) </v>
      </c>
      <c r="W392" s="37"/>
      <c r="X392" s="36" t="s">
        <v>222</v>
      </c>
      <c r="Y392" s="37"/>
      <c r="Z392" s="36"/>
      <c r="AA392" s="12"/>
      <c r="AB392" s="10"/>
      <c r="AC392" s="10"/>
      <c r="AD392" s="10"/>
      <c r="AE392" s="10"/>
      <c r="AF392" s="10"/>
      <c r="AG392" s="10"/>
      <c r="AH392" s="10"/>
      <c r="AI392" s="10"/>
      <c r="AJ392" s="10"/>
      <c r="AK392" s="10"/>
      <c r="AL392" s="10"/>
    </row>
    <row r="393" spans="1:38" ht="117">
      <c r="A393" s="151">
        <v>388</v>
      </c>
      <c r="B393" s="22" t="str">
        <f>VLOOKUP(E393,studia!$F$1:$I$12,2,FALSE)</f>
        <v>Elektrotechnika</v>
      </c>
      <c r="C393" s="22" t="str">
        <f>VLOOKUP(E393,studia!$F$1:$I$12,3,FALSE)</f>
        <v>mgr</v>
      </c>
      <c r="D393" s="22" t="str">
        <f>VLOOKUP(E393,studia!$F$1:$I$12,4,FALSE)</f>
        <v>EEN</v>
      </c>
      <c r="E393" s="36" t="s">
        <v>413</v>
      </c>
      <c r="F393" s="36"/>
      <c r="G393" s="37"/>
      <c r="H393" s="37" t="s">
        <v>503</v>
      </c>
      <c r="I393" s="37" t="s">
        <v>504</v>
      </c>
      <c r="J393" s="37" t="s">
        <v>505</v>
      </c>
      <c r="K393" s="37" t="s">
        <v>477</v>
      </c>
      <c r="L393" s="21" t="str">
        <f>VLOOKUP(K393,Prowadzacy!$F$2:$J$109,2,FALSE)</f>
        <v>Marek</v>
      </c>
      <c r="M393" s="21">
        <f>VLOOKUP(K393,Prowadzacy!$F$2:$K$109,3,FALSE)</f>
        <v>0</v>
      </c>
      <c r="N393" s="21" t="str">
        <f>VLOOKUP(K393,Prowadzacy!$F$2:$K$109,4,FALSE)</f>
        <v>Szuba</v>
      </c>
      <c r="O393" s="22" t="str">
        <f>VLOOKUP(K393,Prowadzacy!$F$2:$M$109,8,FALSE)</f>
        <v xml:space="preserve">Marek | Szuba | Dr inż. |  ( 05251 ) </v>
      </c>
      <c r="P393" s="22" t="str">
        <f>VLOOKUP(K393,Prowadzacy!$F$2:$K$109,5,FALSE)</f>
        <v>K36W05D02</v>
      </c>
      <c r="Q393" s="22" t="str">
        <f>VLOOKUP(K393,Prowadzacy!$F$2:$K$109,6,FALSE)</f>
        <v>ZUEiEP</v>
      </c>
      <c r="R393" s="36" t="s">
        <v>429</v>
      </c>
      <c r="S393" s="22" t="str">
        <f>VLOOKUP(R393,Prowadzacy!$F$2:$K$109,2,FALSE)</f>
        <v>Marek</v>
      </c>
      <c r="T393" s="22" t="str">
        <f>VLOOKUP(R393,Prowadzacy!$F$2:$K$109,3,FALSE)</f>
        <v>Andrzej</v>
      </c>
      <c r="U393" s="22" t="str">
        <f>VLOOKUP(R393,Prowadzacy!$F$2:$K$109,4,FALSE)</f>
        <v>Jaworski</v>
      </c>
      <c r="V393" s="22" t="str">
        <f>VLOOKUP(R393,Prowadzacy!$F$2:$M$109,8,FALSE)</f>
        <v xml:space="preserve">Marek | Jaworski | Dr inż. |  ( 05237 ) </v>
      </c>
      <c r="W393" s="37"/>
      <c r="X393" s="36" t="s">
        <v>222</v>
      </c>
      <c r="Y393" s="37"/>
      <c r="Z393" s="36"/>
      <c r="AA393" s="12"/>
      <c r="AB393" s="10"/>
      <c r="AC393" s="10"/>
      <c r="AD393" s="10"/>
      <c r="AE393" s="10"/>
      <c r="AF393" s="10"/>
      <c r="AG393" s="10"/>
      <c r="AH393" s="10"/>
      <c r="AI393" s="10"/>
      <c r="AJ393" s="10"/>
      <c r="AK393" s="10"/>
      <c r="AL393" s="10"/>
    </row>
    <row r="394" spans="1:38" ht="53.25">
      <c r="A394" s="146">
        <v>389</v>
      </c>
      <c r="B394" s="22" t="str">
        <f>VLOOKUP(E394,studia!$F$1:$I$12,2,FALSE)</f>
        <v>Elektrotechnika</v>
      </c>
      <c r="C394" s="22" t="str">
        <f>VLOOKUP(E394,studia!$F$1:$I$12,3,FALSE)</f>
        <v>mgr</v>
      </c>
      <c r="D394" s="22" t="str">
        <f>VLOOKUP(E394,studia!$F$1:$I$12,4,FALSE)</f>
        <v>EEN</v>
      </c>
      <c r="E394" s="36" t="s">
        <v>413</v>
      </c>
      <c r="F394" s="36"/>
      <c r="G394" s="37"/>
      <c r="H394" s="37" t="s">
        <v>509</v>
      </c>
      <c r="I394" s="37" t="s">
        <v>510</v>
      </c>
      <c r="J394" s="37" t="s">
        <v>511</v>
      </c>
      <c r="K394" s="37" t="s">
        <v>477</v>
      </c>
      <c r="L394" s="21" t="str">
        <f>VLOOKUP(K394,Prowadzacy!$F$2:$J$109,2,FALSE)</f>
        <v>Marek</v>
      </c>
      <c r="M394" s="21">
        <f>VLOOKUP(K394,Prowadzacy!$F$2:$K$109,3,FALSE)</f>
        <v>0</v>
      </c>
      <c r="N394" s="21" t="str">
        <f>VLOOKUP(K394,Prowadzacy!$F$2:$K$109,4,FALSE)</f>
        <v>Szuba</v>
      </c>
      <c r="O394" s="22" t="str">
        <f>VLOOKUP(K394,Prowadzacy!$F$2:$M$109,8,FALSE)</f>
        <v xml:space="preserve">Marek | Szuba | Dr inż. |  ( 05251 ) </v>
      </c>
      <c r="P394" s="22" t="str">
        <f>VLOOKUP(K394,Prowadzacy!$F$2:$K$109,5,FALSE)</f>
        <v>K36W05D02</v>
      </c>
      <c r="Q394" s="22" t="str">
        <f>VLOOKUP(K394,Prowadzacy!$F$2:$K$109,6,FALSE)</f>
        <v>ZUEiEP</v>
      </c>
      <c r="R394" s="36" t="s">
        <v>429</v>
      </c>
      <c r="S394" s="22" t="str">
        <f>VLOOKUP(R394,Prowadzacy!$F$2:$K$109,2,FALSE)</f>
        <v>Marek</v>
      </c>
      <c r="T394" s="22" t="str">
        <f>VLOOKUP(R394,Prowadzacy!$F$2:$K$109,3,FALSE)</f>
        <v>Andrzej</v>
      </c>
      <c r="U394" s="22" t="str">
        <f>VLOOKUP(R394,Prowadzacy!$F$2:$K$109,4,FALSE)</f>
        <v>Jaworski</v>
      </c>
      <c r="V394" s="22" t="str">
        <f>VLOOKUP(R394,Prowadzacy!$F$2:$M$109,8,FALSE)</f>
        <v xml:space="preserve">Marek | Jaworski | Dr inż. |  ( 05237 ) </v>
      </c>
      <c r="W394" s="37"/>
      <c r="X394" s="36" t="s">
        <v>222</v>
      </c>
      <c r="Y394" s="37"/>
      <c r="Z394" s="36"/>
      <c r="AA394" s="12"/>
      <c r="AB394" s="10"/>
      <c r="AC394" s="10"/>
      <c r="AD394" s="10"/>
      <c r="AE394" s="10"/>
      <c r="AF394" s="10"/>
      <c r="AG394" s="10"/>
      <c r="AH394" s="10"/>
      <c r="AI394" s="10"/>
      <c r="AJ394" s="10"/>
      <c r="AK394" s="10"/>
      <c r="AL394" s="10"/>
    </row>
    <row r="395" spans="1:38" ht="142.5">
      <c r="A395" s="151">
        <v>390</v>
      </c>
      <c r="B395" s="22" t="str">
        <f>VLOOKUP(E395,studia!$F$1:$I$12,2,FALSE)</f>
        <v>Elektrotechnika</v>
      </c>
      <c r="C395" s="22" t="str">
        <f>VLOOKUP(E395,studia!$F$1:$I$12,3,FALSE)</f>
        <v>mgr</v>
      </c>
      <c r="D395" s="22" t="str">
        <f>VLOOKUP(E395,studia!$F$1:$I$12,4,FALSE)</f>
        <v>EEN</v>
      </c>
      <c r="E395" s="36" t="s">
        <v>413</v>
      </c>
      <c r="F395" s="36"/>
      <c r="G395" s="37"/>
      <c r="H395" s="37" t="s">
        <v>512</v>
      </c>
      <c r="I395" s="37" t="s">
        <v>513</v>
      </c>
      <c r="J395" s="37" t="s">
        <v>2033</v>
      </c>
      <c r="K395" s="37" t="s">
        <v>477</v>
      </c>
      <c r="L395" s="21" t="str">
        <f>VLOOKUP(K395,Prowadzacy!$F$2:$J$109,2,FALSE)</f>
        <v>Marek</v>
      </c>
      <c r="M395" s="21">
        <f>VLOOKUP(K395,Prowadzacy!$F$2:$K$109,3,FALSE)</f>
        <v>0</v>
      </c>
      <c r="N395" s="21" t="str">
        <f>VLOOKUP(K395,Prowadzacy!$F$2:$K$109,4,FALSE)</f>
        <v>Szuba</v>
      </c>
      <c r="O395" s="22" t="str">
        <f>VLOOKUP(K395,Prowadzacy!$F$2:$M$109,8,FALSE)</f>
        <v xml:space="preserve">Marek | Szuba | Dr inż. |  ( 05251 ) </v>
      </c>
      <c r="P395" s="22" t="str">
        <f>VLOOKUP(K395,Prowadzacy!$F$2:$K$109,5,FALSE)</f>
        <v>K36W05D02</v>
      </c>
      <c r="Q395" s="22" t="str">
        <f>VLOOKUP(K395,Prowadzacy!$F$2:$K$109,6,FALSE)</f>
        <v>ZUEiEP</v>
      </c>
      <c r="R395" s="36" t="s">
        <v>429</v>
      </c>
      <c r="S395" s="22" t="str">
        <f>VLOOKUP(R395,Prowadzacy!$F$2:$K$109,2,FALSE)</f>
        <v>Marek</v>
      </c>
      <c r="T395" s="22" t="str">
        <f>VLOOKUP(R395,Prowadzacy!$F$2:$K$109,3,FALSE)</f>
        <v>Andrzej</v>
      </c>
      <c r="U395" s="22" t="str">
        <f>VLOOKUP(R395,Prowadzacy!$F$2:$K$109,4,FALSE)</f>
        <v>Jaworski</v>
      </c>
      <c r="V395" s="22" t="str">
        <f>VLOOKUP(R395,Prowadzacy!$F$2:$M$109,8,FALSE)</f>
        <v xml:space="preserve">Marek | Jaworski | Dr inż. |  ( 05237 ) </v>
      </c>
      <c r="W395" s="37"/>
      <c r="X395" s="36" t="s">
        <v>222</v>
      </c>
      <c r="Y395" s="37"/>
      <c r="Z395" s="36"/>
      <c r="AA395" s="12"/>
      <c r="AB395" s="10"/>
      <c r="AC395" s="10"/>
      <c r="AD395" s="10"/>
      <c r="AE395" s="10"/>
      <c r="AF395" s="10"/>
      <c r="AG395" s="10"/>
      <c r="AH395" s="10"/>
      <c r="AI395" s="10"/>
      <c r="AJ395" s="10"/>
      <c r="AK395" s="10"/>
      <c r="AL395" s="10"/>
    </row>
    <row r="396" spans="1:38" ht="142.5">
      <c r="A396" s="146">
        <v>391</v>
      </c>
      <c r="B396" s="22" t="str">
        <f>VLOOKUP(E396,studia!$F$1:$I$12,2,FALSE)</f>
        <v>Elektrotechnika</v>
      </c>
      <c r="C396" s="22" t="str">
        <f>VLOOKUP(E396,studia!$F$1:$I$12,3,FALSE)</f>
        <v>mgr</v>
      </c>
      <c r="D396" s="22" t="str">
        <f>VLOOKUP(E396,studia!$F$1:$I$12,4,FALSE)</f>
        <v>EEN</v>
      </c>
      <c r="E396" s="36" t="s">
        <v>413</v>
      </c>
      <c r="F396" s="36"/>
      <c r="G396" s="37"/>
      <c r="H396" s="37" t="s">
        <v>606</v>
      </c>
      <c r="I396" s="37" t="s">
        <v>607</v>
      </c>
      <c r="J396" s="37" t="s">
        <v>608</v>
      </c>
      <c r="K396" s="37" t="s">
        <v>477</v>
      </c>
      <c r="L396" s="21" t="str">
        <f>VLOOKUP(K396,Prowadzacy!$F$2:$J$109,2,FALSE)</f>
        <v>Marek</v>
      </c>
      <c r="M396" s="21">
        <f>VLOOKUP(K396,Prowadzacy!$F$2:$K$109,3,FALSE)</f>
        <v>0</v>
      </c>
      <c r="N396" s="21" t="str">
        <f>VLOOKUP(K396,Prowadzacy!$F$2:$K$109,4,FALSE)</f>
        <v>Szuba</v>
      </c>
      <c r="O396" s="22" t="str">
        <f>VLOOKUP(K396,Prowadzacy!$F$2:$M$109,8,FALSE)</f>
        <v xml:space="preserve">Marek | Szuba | Dr inż. |  ( 05251 ) </v>
      </c>
      <c r="P396" s="22" t="str">
        <f>VLOOKUP(K396,Prowadzacy!$F$2:$K$109,5,FALSE)</f>
        <v>K36W05D02</v>
      </c>
      <c r="Q396" s="22" t="str">
        <f>VLOOKUP(K396,Prowadzacy!$F$2:$K$109,6,FALSE)</f>
        <v>ZUEiEP</v>
      </c>
      <c r="R396" s="36" t="s">
        <v>429</v>
      </c>
      <c r="S396" s="22" t="str">
        <f>VLOOKUP(R396,Prowadzacy!$F$2:$K$109,2,FALSE)</f>
        <v>Marek</v>
      </c>
      <c r="T396" s="22" t="str">
        <f>VLOOKUP(R396,Prowadzacy!$F$2:$K$109,3,FALSE)</f>
        <v>Andrzej</v>
      </c>
      <c r="U396" s="22" t="str">
        <f>VLOOKUP(R396,Prowadzacy!$F$2:$K$109,4,FALSE)</f>
        <v>Jaworski</v>
      </c>
      <c r="V396" s="22" t="str">
        <f>VLOOKUP(R396,Prowadzacy!$F$2:$M$109,8,FALSE)</f>
        <v xml:space="preserve">Marek | Jaworski | Dr inż. |  ( 05237 ) </v>
      </c>
      <c r="W396" s="37"/>
      <c r="X396" s="36" t="s">
        <v>222</v>
      </c>
      <c r="Y396" s="37"/>
      <c r="Z396" s="36"/>
      <c r="AA396" s="12"/>
      <c r="AB396" s="10"/>
      <c r="AC396" s="10"/>
      <c r="AD396" s="10"/>
      <c r="AE396" s="10"/>
      <c r="AF396" s="10"/>
      <c r="AG396" s="10"/>
      <c r="AH396" s="10"/>
      <c r="AI396" s="10"/>
      <c r="AJ396" s="10"/>
      <c r="AK396" s="10"/>
      <c r="AL396" s="10"/>
    </row>
    <row r="397" spans="1:38" ht="78.75">
      <c r="A397" s="151">
        <v>392</v>
      </c>
      <c r="B397" s="22" t="str">
        <f>VLOOKUP(E397,studia!$F$1:$I$12,2,FALSE)</f>
        <v>Elektrotechnika</v>
      </c>
      <c r="C397" s="22" t="str">
        <f>VLOOKUP(E397,studia!$F$1:$I$12,3,FALSE)</f>
        <v>mgr</v>
      </c>
      <c r="D397" s="22" t="str">
        <f>VLOOKUP(E397,studia!$F$1:$I$12,4,FALSE)</f>
        <v>EEN</v>
      </c>
      <c r="E397" s="36" t="s">
        <v>413</v>
      </c>
      <c r="F397" s="36"/>
      <c r="G397" s="37"/>
      <c r="H397" s="37" t="s">
        <v>961</v>
      </c>
      <c r="I397" s="37" t="s">
        <v>962</v>
      </c>
      <c r="J397" s="37" t="s">
        <v>963</v>
      </c>
      <c r="K397" s="37" t="s">
        <v>960</v>
      </c>
      <c r="L397" s="21" t="str">
        <f>VLOOKUP(K397,Prowadzacy!$F$2:$J$109,2,FALSE)</f>
        <v>Marek</v>
      </c>
      <c r="M397" s="21">
        <f>VLOOKUP(K397,Prowadzacy!$F$2:$K$109,3,FALSE)</f>
        <v>0</v>
      </c>
      <c r="N397" s="21" t="str">
        <f>VLOOKUP(K397,Prowadzacy!$F$2:$K$109,4,FALSE)</f>
        <v>Wąsowski</v>
      </c>
      <c r="O397" s="22" t="str">
        <f>VLOOKUP(K397,Prowadzacy!$F$2:$M$109,8,FALSE)</f>
        <v xml:space="preserve">Marek | Wąsowski | Dr inż. |  ( 05415 ) </v>
      </c>
      <c r="P397" s="22" t="str">
        <f>VLOOKUP(K397,Prowadzacy!$F$2:$K$109,5,FALSE)</f>
        <v>K36W05D02</v>
      </c>
      <c r="Q397" s="22" t="str">
        <f>VLOOKUP(K397,Prowadzacy!$F$2:$K$109,6,FALSE)</f>
        <v>ZAS</v>
      </c>
      <c r="R397" s="36" t="s">
        <v>897</v>
      </c>
      <c r="S397" s="22" t="str">
        <f>VLOOKUP(R397,Prowadzacy!$F$2:$K$109,2,FALSE)</f>
        <v>Grzegorz</v>
      </c>
      <c r="T397" s="22" t="str">
        <f>VLOOKUP(R397,Prowadzacy!$F$2:$K$109,3,FALSE)</f>
        <v>Eugeniusz</v>
      </c>
      <c r="U397" s="22" t="str">
        <f>VLOOKUP(R397,Prowadzacy!$F$2:$K$109,4,FALSE)</f>
        <v>Wiśniewski</v>
      </c>
      <c r="V397" s="22" t="str">
        <f>VLOOKUP(R397,Prowadzacy!$F$2:$M$109,8,FALSE)</f>
        <v xml:space="preserve">Grzegorz | Wiśniewski | Dr inż. |  ( 05214 ) </v>
      </c>
      <c r="W397" s="37"/>
      <c r="X397" s="36" t="s">
        <v>222</v>
      </c>
      <c r="Y397" s="37"/>
      <c r="Z397" s="36"/>
      <c r="AA397" s="12"/>
      <c r="AB397" s="10"/>
      <c r="AC397" s="10"/>
      <c r="AD397" s="10"/>
      <c r="AE397" s="10"/>
      <c r="AF397" s="10"/>
      <c r="AG397" s="10"/>
      <c r="AH397" s="10"/>
      <c r="AI397" s="10"/>
      <c r="AJ397" s="10"/>
      <c r="AK397" s="10"/>
      <c r="AL397" s="10"/>
    </row>
    <row r="398" spans="1:38" ht="168">
      <c r="A398" s="146">
        <v>393</v>
      </c>
      <c r="B398" s="22" t="str">
        <f>VLOOKUP(E398,studia!$F$1:$I$12,2,FALSE)</f>
        <v>Elektrotechnika</v>
      </c>
      <c r="C398" s="22" t="str">
        <f>VLOOKUP(E398,studia!$F$1:$I$12,3,FALSE)</f>
        <v>mgr</v>
      </c>
      <c r="D398" s="22" t="str">
        <f>VLOOKUP(E398,studia!$F$1:$I$12,4,FALSE)</f>
        <v>EEN</v>
      </c>
      <c r="E398" s="36" t="s">
        <v>413</v>
      </c>
      <c r="F398" s="36"/>
      <c r="G398" s="37"/>
      <c r="H398" s="37" t="s">
        <v>967</v>
      </c>
      <c r="I398" s="37" t="s">
        <v>968</v>
      </c>
      <c r="J398" s="37" t="s">
        <v>2034</v>
      </c>
      <c r="K398" s="37" t="s">
        <v>960</v>
      </c>
      <c r="L398" s="21" t="str">
        <f>VLOOKUP(K398,Prowadzacy!$F$2:$J$109,2,FALSE)</f>
        <v>Marek</v>
      </c>
      <c r="M398" s="21">
        <f>VLOOKUP(K398,Prowadzacy!$F$2:$K$109,3,FALSE)</f>
        <v>0</v>
      </c>
      <c r="N398" s="21" t="str">
        <f>VLOOKUP(K398,Prowadzacy!$F$2:$K$109,4,FALSE)</f>
        <v>Wąsowski</v>
      </c>
      <c r="O398" s="22" t="str">
        <f>VLOOKUP(K398,Prowadzacy!$F$2:$M$109,8,FALSE)</f>
        <v xml:space="preserve">Marek | Wąsowski | Dr inż. |  ( 05415 ) </v>
      </c>
      <c r="P398" s="22" t="str">
        <f>VLOOKUP(K398,Prowadzacy!$F$2:$K$109,5,FALSE)</f>
        <v>K36W05D02</v>
      </c>
      <c r="Q398" s="22" t="str">
        <f>VLOOKUP(K398,Prowadzacy!$F$2:$K$109,6,FALSE)</f>
        <v>ZAS</v>
      </c>
      <c r="R398" s="36" t="s">
        <v>897</v>
      </c>
      <c r="S398" s="22" t="str">
        <f>VLOOKUP(R398,Prowadzacy!$F$2:$K$109,2,FALSE)</f>
        <v>Grzegorz</v>
      </c>
      <c r="T398" s="22" t="str">
        <f>VLOOKUP(R398,Prowadzacy!$F$2:$K$109,3,FALSE)</f>
        <v>Eugeniusz</v>
      </c>
      <c r="U398" s="22" t="str">
        <f>VLOOKUP(R398,Prowadzacy!$F$2:$K$109,4,FALSE)</f>
        <v>Wiśniewski</v>
      </c>
      <c r="V398" s="22" t="str">
        <f>VLOOKUP(R398,Prowadzacy!$F$2:$M$109,8,FALSE)</f>
        <v xml:space="preserve">Grzegorz | Wiśniewski | Dr inż. |  ( 05214 ) </v>
      </c>
      <c r="W398" s="37"/>
      <c r="X398" s="36" t="s">
        <v>222</v>
      </c>
      <c r="Y398" s="37"/>
      <c r="Z398" s="36"/>
      <c r="AA398" s="12"/>
      <c r="AB398" s="10"/>
      <c r="AC398" s="10"/>
      <c r="AD398" s="10"/>
      <c r="AE398" s="10"/>
      <c r="AF398" s="10"/>
      <c r="AG398" s="10"/>
      <c r="AH398" s="10"/>
      <c r="AI398" s="10"/>
      <c r="AJ398" s="10"/>
      <c r="AK398" s="10"/>
      <c r="AL398" s="10"/>
    </row>
    <row r="399" spans="1:38" ht="66">
      <c r="A399" s="151">
        <v>394</v>
      </c>
      <c r="B399" s="22" t="str">
        <f>VLOOKUP(E399,studia!$F$1:$I$12,2,FALSE)</f>
        <v>Elektrotechnika</v>
      </c>
      <c r="C399" s="22" t="str">
        <f>VLOOKUP(E399,studia!$F$1:$I$12,3,FALSE)</f>
        <v>mgr</v>
      </c>
      <c r="D399" s="22" t="str">
        <f>VLOOKUP(E399,studia!$F$1:$I$12,4,FALSE)</f>
        <v>EEN</v>
      </c>
      <c r="E399" s="36" t="s">
        <v>413</v>
      </c>
      <c r="F399" s="36"/>
      <c r="G399" s="37"/>
      <c r="H399" s="37" t="s">
        <v>614</v>
      </c>
      <c r="I399" s="37" t="s">
        <v>615</v>
      </c>
      <c r="J399" s="37" t="s">
        <v>616</v>
      </c>
      <c r="K399" s="37" t="s">
        <v>617</v>
      </c>
      <c r="L399" s="21" t="str">
        <f>VLOOKUP(K399,Prowadzacy!$F$2:$J$109,2,FALSE)</f>
        <v>Kazimierz</v>
      </c>
      <c r="M399" s="21" t="str">
        <f>VLOOKUP(K399,Prowadzacy!$F$2:$K$109,3,FALSE)</f>
        <v>Teodor</v>
      </c>
      <c r="N399" s="21" t="str">
        <f>VLOOKUP(K399,Prowadzacy!$F$2:$K$109,4,FALSE)</f>
        <v>Wilkosz</v>
      </c>
      <c r="O399" s="22" t="str">
        <f>VLOOKUP(K399,Prowadzacy!$F$2:$M$109,8,FALSE)</f>
        <v xml:space="preserve">Kazimierz | Wilkosz | Prof. dr hab. inż. |  ( 05255 ) </v>
      </c>
      <c r="P399" s="22" t="str">
        <f>VLOOKUP(K399,Prowadzacy!$F$2:$K$109,5,FALSE)</f>
        <v>K36W05D02</v>
      </c>
      <c r="Q399" s="22" t="str">
        <f>VLOOKUP(K399,Prowadzacy!$F$2:$K$109,6,FALSE)</f>
        <v>ZSS</v>
      </c>
      <c r="R399" s="36" t="s">
        <v>683</v>
      </c>
      <c r="S399" s="22" t="str">
        <f>VLOOKUP(R399,Prowadzacy!$F$2:$K$109,2,FALSE)</f>
        <v>Robert</v>
      </c>
      <c r="T399" s="22" t="str">
        <f>VLOOKUP(R399,Prowadzacy!$F$2:$K$109,3,FALSE)</f>
        <v>Stanisław</v>
      </c>
      <c r="U399" s="22" t="str">
        <f>VLOOKUP(R399,Prowadzacy!$F$2:$K$109,4,FALSE)</f>
        <v>Łukomski</v>
      </c>
      <c r="V399" s="22" t="str">
        <f>VLOOKUP(R399,Prowadzacy!$F$2:$M$109,8,FALSE)</f>
        <v xml:space="preserve">Robert | Łukomski | Dr inż. |  ( 05216 ) </v>
      </c>
      <c r="W399" s="37"/>
      <c r="X399" s="36" t="s">
        <v>222</v>
      </c>
      <c r="Y399" s="37"/>
      <c r="Z399" s="36"/>
      <c r="AA399" s="12"/>
      <c r="AB399" s="10"/>
      <c r="AC399" s="10"/>
      <c r="AD399" s="10"/>
      <c r="AE399" s="10"/>
      <c r="AF399" s="10"/>
      <c r="AG399" s="10"/>
      <c r="AH399" s="10"/>
      <c r="AI399" s="10"/>
      <c r="AJ399" s="10"/>
      <c r="AK399" s="10"/>
      <c r="AL399" s="10"/>
    </row>
    <row r="400" spans="1:38" ht="78.75">
      <c r="A400" s="146">
        <v>395</v>
      </c>
      <c r="B400" s="22" t="str">
        <f>VLOOKUP(E400,studia!$F$1:$I$12,2,FALSE)</f>
        <v>Elektrotechnika</v>
      </c>
      <c r="C400" s="22" t="str">
        <f>VLOOKUP(E400,studia!$F$1:$I$12,3,FALSE)</f>
        <v>mgr</v>
      </c>
      <c r="D400" s="22" t="str">
        <f>VLOOKUP(E400,studia!$F$1:$I$12,4,FALSE)</f>
        <v>EEN</v>
      </c>
      <c r="E400" s="36" t="s">
        <v>413</v>
      </c>
      <c r="F400" s="36"/>
      <c r="G400" s="37"/>
      <c r="H400" s="37" t="s">
        <v>618</v>
      </c>
      <c r="I400" s="37" t="s">
        <v>619</v>
      </c>
      <c r="J400" s="37" t="s">
        <v>620</v>
      </c>
      <c r="K400" s="37" t="s">
        <v>617</v>
      </c>
      <c r="L400" s="21" t="str">
        <f>VLOOKUP(K400,Prowadzacy!$F$2:$J$109,2,FALSE)</f>
        <v>Kazimierz</v>
      </c>
      <c r="M400" s="21" t="str">
        <f>VLOOKUP(K400,Prowadzacy!$F$2:$K$109,3,FALSE)</f>
        <v>Teodor</v>
      </c>
      <c r="N400" s="21" t="str">
        <f>VLOOKUP(K400,Prowadzacy!$F$2:$K$109,4,FALSE)</f>
        <v>Wilkosz</v>
      </c>
      <c r="O400" s="22" t="str">
        <f>VLOOKUP(K400,Prowadzacy!$F$2:$M$109,8,FALSE)</f>
        <v xml:space="preserve">Kazimierz | Wilkosz | Prof. dr hab. inż. |  ( 05255 ) </v>
      </c>
      <c r="P400" s="22" t="str">
        <f>VLOOKUP(K400,Prowadzacy!$F$2:$K$109,5,FALSE)</f>
        <v>K36W05D02</v>
      </c>
      <c r="Q400" s="22" t="str">
        <f>VLOOKUP(K400,Prowadzacy!$F$2:$K$109,6,FALSE)</f>
        <v>ZSS</v>
      </c>
      <c r="R400" s="36" t="s">
        <v>665</v>
      </c>
      <c r="S400" s="22" t="str">
        <f>VLOOKUP(R400,Prowadzacy!$F$2:$K$109,2,FALSE)</f>
        <v>Tomasz</v>
      </c>
      <c r="T400" s="22" t="str">
        <f>VLOOKUP(R400,Prowadzacy!$F$2:$K$109,3,FALSE)</f>
        <v>Kazimierz</v>
      </c>
      <c r="U400" s="22" t="str">
        <f>VLOOKUP(R400,Prowadzacy!$F$2:$K$109,4,FALSE)</f>
        <v>Okoń</v>
      </c>
      <c r="V400" s="22" t="str">
        <f>VLOOKUP(R400,Prowadzacy!$F$2:$M$109,8,FALSE)</f>
        <v xml:space="preserve">Tomasz | Okoń | Dr inż. |  ( 05401 ) </v>
      </c>
      <c r="W400" s="37"/>
      <c r="X400" s="36" t="s">
        <v>222</v>
      </c>
      <c r="Y400" s="37"/>
      <c r="Z400" s="36"/>
      <c r="AA400" s="12"/>
      <c r="AB400" s="10"/>
      <c r="AC400" s="10"/>
      <c r="AD400" s="10"/>
      <c r="AE400" s="10"/>
      <c r="AF400" s="10"/>
      <c r="AG400" s="10"/>
      <c r="AH400" s="10"/>
      <c r="AI400" s="10"/>
      <c r="AJ400" s="10"/>
      <c r="AK400" s="10"/>
      <c r="AL400" s="10"/>
    </row>
    <row r="401" spans="1:38" ht="104.25">
      <c r="A401" s="151">
        <v>396</v>
      </c>
      <c r="B401" s="22" t="str">
        <f>VLOOKUP(E401,studia!$F$1:$I$12,2,FALSE)</f>
        <v>Elektrotechnika</v>
      </c>
      <c r="C401" s="22" t="str">
        <f>VLOOKUP(E401,studia!$F$1:$I$12,3,FALSE)</f>
        <v>mgr</v>
      </c>
      <c r="D401" s="22" t="str">
        <f>VLOOKUP(E401,studia!$F$1:$I$12,4,FALSE)</f>
        <v>EEN</v>
      </c>
      <c r="E401" s="36" t="s">
        <v>413</v>
      </c>
      <c r="F401" s="36"/>
      <c r="G401" s="37"/>
      <c r="H401" s="37" t="s">
        <v>621</v>
      </c>
      <c r="I401" s="37" t="s">
        <v>622</v>
      </c>
      <c r="J401" s="37" t="s">
        <v>623</v>
      </c>
      <c r="K401" s="37" t="s">
        <v>617</v>
      </c>
      <c r="L401" s="21" t="str">
        <f>VLOOKUP(K401,Prowadzacy!$F$2:$J$109,2,FALSE)</f>
        <v>Kazimierz</v>
      </c>
      <c r="M401" s="21" t="str">
        <f>VLOOKUP(K401,Prowadzacy!$F$2:$K$109,3,FALSE)</f>
        <v>Teodor</v>
      </c>
      <c r="N401" s="21" t="str">
        <f>VLOOKUP(K401,Prowadzacy!$F$2:$K$109,4,FALSE)</f>
        <v>Wilkosz</v>
      </c>
      <c r="O401" s="22" t="str">
        <f>VLOOKUP(K401,Prowadzacy!$F$2:$M$109,8,FALSE)</f>
        <v xml:space="preserve">Kazimierz | Wilkosz | Prof. dr hab. inż. |  ( 05255 ) </v>
      </c>
      <c r="P401" s="22" t="str">
        <f>VLOOKUP(K401,Prowadzacy!$F$2:$K$109,5,FALSE)</f>
        <v>K36W05D02</v>
      </c>
      <c r="Q401" s="22" t="str">
        <f>VLOOKUP(K401,Prowadzacy!$F$2:$K$109,6,FALSE)</f>
        <v>ZSS</v>
      </c>
      <c r="R401" s="36" t="s">
        <v>665</v>
      </c>
      <c r="S401" s="22" t="str">
        <f>VLOOKUP(R401,Prowadzacy!$F$2:$K$109,2,FALSE)</f>
        <v>Tomasz</v>
      </c>
      <c r="T401" s="22" t="str">
        <f>VLOOKUP(R401,Prowadzacy!$F$2:$K$109,3,FALSE)</f>
        <v>Kazimierz</v>
      </c>
      <c r="U401" s="22" t="str">
        <f>VLOOKUP(R401,Prowadzacy!$F$2:$K$109,4,FALSE)</f>
        <v>Okoń</v>
      </c>
      <c r="V401" s="22" t="str">
        <f>VLOOKUP(R401,Prowadzacy!$F$2:$M$109,8,FALSE)</f>
        <v xml:space="preserve">Tomasz | Okoń | Dr inż. |  ( 05401 ) </v>
      </c>
      <c r="W401" s="37"/>
      <c r="X401" s="36" t="s">
        <v>222</v>
      </c>
      <c r="Y401" s="37"/>
      <c r="Z401" s="36"/>
      <c r="AA401" s="12"/>
      <c r="AB401" s="10"/>
      <c r="AC401" s="10"/>
      <c r="AD401" s="10"/>
      <c r="AE401" s="10"/>
      <c r="AF401" s="10"/>
      <c r="AG401" s="10"/>
      <c r="AH401" s="10"/>
      <c r="AI401" s="10"/>
      <c r="AJ401" s="10"/>
      <c r="AK401" s="10"/>
      <c r="AL401" s="10"/>
    </row>
    <row r="402" spans="1:38" ht="117">
      <c r="A402" s="146">
        <v>397</v>
      </c>
      <c r="B402" s="22" t="str">
        <f>VLOOKUP(E402,studia!$F$1:$I$12,2,FALSE)</f>
        <v>Elektrotechnika</v>
      </c>
      <c r="C402" s="22" t="str">
        <f>VLOOKUP(E402,studia!$F$1:$I$12,3,FALSE)</f>
        <v>mgr</v>
      </c>
      <c r="D402" s="22" t="str">
        <f>VLOOKUP(E402,studia!$F$1:$I$12,4,FALSE)</f>
        <v>EEN</v>
      </c>
      <c r="E402" s="36" t="s">
        <v>413</v>
      </c>
      <c r="F402" s="36"/>
      <c r="G402" s="37"/>
      <c r="H402" s="37" t="s">
        <v>624</v>
      </c>
      <c r="I402" s="37" t="s">
        <v>625</v>
      </c>
      <c r="J402" s="37" t="s">
        <v>626</v>
      </c>
      <c r="K402" s="37" t="s">
        <v>617</v>
      </c>
      <c r="L402" s="21" t="str">
        <f>VLOOKUP(K402,Prowadzacy!$F$2:$J$109,2,FALSE)</f>
        <v>Kazimierz</v>
      </c>
      <c r="M402" s="21" t="str">
        <f>VLOOKUP(K402,Prowadzacy!$F$2:$K$109,3,FALSE)</f>
        <v>Teodor</v>
      </c>
      <c r="N402" s="21" t="str">
        <f>VLOOKUP(K402,Prowadzacy!$F$2:$K$109,4,FALSE)</f>
        <v>Wilkosz</v>
      </c>
      <c r="O402" s="22" t="str">
        <f>VLOOKUP(K402,Prowadzacy!$F$2:$M$109,8,FALSE)</f>
        <v xml:space="preserve">Kazimierz | Wilkosz | Prof. dr hab. inż. |  ( 05255 ) </v>
      </c>
      <c r="P402" s="22" t="str">
        <f>VLOOKUP(K402,Prowadzacy!$F$2:$K$109,5,FALSE)</f>
        <v>K36W05D02</v>
      </c>
      <c r="Q402" s="22" t="str">
        <f>VLOOKUP(K402,Prowadzacy!$F$2:$K$109,6,FALSE)</f>
        <v>ZSS</v>
      </c>
      <c r="R402" s="36" t="s">
        <v>683</v>
      </c>
      <c r="S402" s="22" t="str">
        <f>VLOOKUP(R402,Prowadzacy!$F$2:$K$109,2,FALSE)</f>
        <v>Robert</v>
      </c>
      <c r="T402" s="22" t="str">
        <f>VLOOKUP(R402,Prowadzacy!$F$2:$K$109,3,FALSE)</f>
        <v>Stanisław</v>
      </c>
      <c r="U402" s="22" t="str">
        <f>VLOOKUP(R402,Prowadzacy!$F$2:$K$109,4,FALSE)</f>
        <v>Łukomski</v>
      </c>
      <c r="V402" s="22" t="str">
        <f>VLOOKUP(R402,Prowadzacy!$F$2:$M$109,8,FALSE)</f>
        <v xml:space="preserve">Robert | Łukomski | Dr inż. |  ( 05216 ) </v>
      </c>
      <c r="W402" s="37"/>
      <c r="X402" s="36" t="s">
        <v>222</v>
      </c>
      <c r="Y402" s="37"/>
      <c r="Z402" s="36"/>
      <c r="AA402" s="12"/>
      <c r="AB402" s="10"/>
      <c r="AC402" s="10"/>
      <c r="AD402" s="10"/>
      <c r="AE402" s="10"/>
      <c r="AF402" s="10"/>
      <c r="AG402" s="10"/>
      <c r="AH402" s="10"/>
      <c r="AI402" s="10"/>
      <c r="AJ402" s="10"/>
      <c r="AK402" s="10"/>
      <c r="AL402" s="10"/>
    </row>
    <row r="403" spans="1:38" ht="117">
      <c r="A403" s="151">
        <v>398</v>
      </c>
      <c r="B403" s="22" t="str">
        <f>VLOOKUP(E403,studia!$F$1:$I$12,2,FALSE)</f>
        <v>Elektrotechnika</v>
      </c>
      <c r="C403" s="22" t="str">
        <f>VLOOKUP(E403,studia!$F$1:$I$12,3,FALSE)</f>
        <v>mgr</v>
      </c>
      <c r="D403" s="22" t="str">
        <f>VLOOKUP(E403,studia!$F$1:$I$12,4,FALSE)</f>
        <v>EEN</v>
      </c>
      <c r="E403" s="36" t="s">
        <v>413</v>
      </c>
      <c r="F403" s="36"/>
      <c r="G403" s="37"/>
      <c r="H403" s="37" t="s">
        <v>627</v>
      </c>
      <c r="I403" s="37" t="s">
        <v>628</v>
      </c>
      <c r="J403" s="37" t="s">
        <v>629</v>
      </c>
      <c r="K403" s="37" t="s">
        <v>617</v>
      </c>
      <c r="L403" s="21" t="str">
        <f>VLOOKUP(K403,Prowadzacy!$F$2:$J$109,2,FALSE)</f>
        <v>Kazimierz</v>
      </c>
      <c r="M403" s="21" t="str">
        <f>VLOOKUP(K403,Prowadzacy!$F$2:$K$109,3,FALSE)</f>
        <v>Teodor</v>
      </c>
      <c r="N403" s="21" t="str">
        <f>VLOOKUP(K403,Prowadzacy!$F$2:$K$109,4,FALSE)</f>
        <v>Wilkosz</v>
      </c>
      <c r="O403" s="22" t="str">
        <f>VLOOKUP(K403,Prowadzacy!$F$2:$M$109,8,FALSE)</f>
        <v xml:space="preserve">Kazimierz | Wilkosz | Prof. dr hab. inż. |  ( 05255 ) </v>
      </c>
      <c r="P403" s="22" t="str">
        <f>VLOOKUP(K403,Prowadzacy!$F$2:$K$109,5,FALSE)</f>
        <v>K36W05D02</v>
      </c>
      <c r="Q403" s="22" t="str">
        <f>VLOOKUP(K403,Prowadzacy!$F$2:$K$109,6,FALSE)</f>
        <v>ZSS</v>
      </c>
      <c r="R403" s="36" t="s">
        <v>665</v>
      </c>
      <c r="S403" s="22" t="str">
        <f>VLOOKUP(R403,Prowadzacy!$F$2:$K$109,2,FALSE)</f>
        <v>Tomasz</v>
      </c>
      <c r="T403" s="22" t="str">
        <f>VLOOKUP(R403,Prowadzacy!$F$2:$K$109,3,FALSE)</f>
        <v>Kazimierz</v>
      </c>
      <c r="U403" s="22" t="str">
        <f>VLOOKUP(R403,Prowadzacy!$F$2:$K$109,4,FALSE)</f>
        <v>Okoń</v>
      </c>
      <c r="V403" s="22" t="str">
        <f>VLOOKUP(R403,Prowadzacy!$F$2:$M$109,8,FALSE)</f>
        <v xml:space="preserve">Tomasz | Okoń | Dr inż. |  ( 05401 ) </v>
      </c>
      <c r="W403" s="37"/>
      <c r="X403" s="36" t="s">
        <v>222</v>
      </c>
      <c r="Y403" s="37"/>
      <c r="Z403" s="36"/>
      <c r="AA403" s="12"/>
      <c r="AB403" s="10"/>
      <c r="AC403" s="10"/>
      <c r="AD403" s="10"/>
      <c r="AE403" s="10"/>
      <c r="AF403" s="10"/>
      <c r="AG403" s="10"/>
      <c r="AH403" s="10"/>
      <c r="AI403" s="10"/>
      <c r="AJ403" s="10"/>
      <c r="AK403" s="10"/>
      <c r="AL403" s="10"/>
    </row>
    <row r="404" spans="1:38" ht="129.75">
      <c r="A404" s="146">
        <v>399</v>
      </c>
      <c r="B404" s="22" t="str">
        <f>VLOOKUP(E404,studia!$F$1:$I$12,2,FALSE)</f>
        <v>Elektrotechnika</v>
      </c>
      <c r="C404" s="22" t="str">
        <f>VLOOKUP(E404,studia!$F$1:$I$12,3,FALSE)</f>
        <v>mgr</v>
      </c>
      <c r="D404" s="22" t="str">
        <f>VLOOKUP(E404,studia!$F$1:$I$12,4,FALSE)</f>
        <v>EEN</v>
      </c>
      <c r="E404" s="36" t="s">
        <v>413</v>
      </c>
      <c r="F404" s="36"/>
      <c r="G404" s="37"/>
      <c r="H404" s="37" t="s">
        <v>636</v>
      </c>
      <c r="I404" s="37" t="s">
        <v>637</v>
      </c>
      <c r="J404" s="37" t="s">
        <v>638</v>
      </c>
      <c r="K404" s="37" t="s">
        <v>617</v>
      </c>
      <c r="L404" s="21" t="str">
        <f>VLOOKUP(K404,Prowadzacy!$F$2:$J$109,2,FALSE)</f>
        <v>Kazimierz</v>
      </c>
      <c r="M404" s="21" t="str">
        <f>VLOOKUP(K404,Prowadzacy!$F$2:$K$109,3,FALSE)</f>
        <v>Teodor</v>
      </c>
      <c r="N404" s="21" t="str">
        <f>VLOOKUP(K404,Prowadzacy!$F$2:$K$109,4,FALSE)</f>
        <v>Wilkosz</v>
      </c>
      <c r="O404" s="22" t="str">
        <f>VLOOKUP(K404,Prowadzacy!$F$2:$M$109,8,FALSE)</f>
        <v xml:space="preserve">Kazimierz | Wilkosz | Prof. dr hab. inż. |  ( 05255 ) </v>
      </c>
      <c r="P404" s="22" t="str">
        <f>VLOOKUP(K404,Prowadzacy!$F$2:$K$109,5,FALSE)</f>
        <v>K36W05D02</v>
      </c>
      <c r="Q404" s="22" t="str">
        <f>VLOOKUP(K404,Prowadzacy!$F$2:$K$109,6,FALSE)</f>
        <v>ZSS</v>
      </c>
      <c r="R404" s="36" t="s">
        <v>683</v>
      </c>
      <c r="S404" s="22" t="str">
        <f>VLOOKUP(R404,Prowadzacy!$F$2:$K$109,2,FALSE)</f>
        <v>Robert</v>
      </c>
      <c r="T404" s="22" t="str">
        <f>VLOOKUP(R404,Prowadzacy!$F$2:$K$109,3,FALSE)</f>
        <v>Stanisław</v>
      </c>
      <c r="U404" s="22" t="str">
        <f>VLOOKUP(R404,Prowadzacy!$F$2:$K$109,4,FALSE)</f>
        <v>Łukomski</v>
      </c>
      <c r="V404" s="22" t="str">
        <f>VLOOKUP(R404,Prowadzacy!$F$2:$M$109,8,FALSE)</f>
        <v xml:space="preserve">Robert | Łukomski | Dr inż. |  ( 05216 ) </v>
      </c>
      <c r="W404" s="37"/>
      <c r="X404" s="36" t="s">
        <v>222</v>
      </c>
      <c r="Y404" s="37"/>
      <c r="Z404" s="36"/>
      <c r="AA404" s="12"/>
      <c r="AB404" s="10"/>
      <c r="AC404" s="10"/>
      <c r="AD404" s="10"/>
      <c r="AE404" s="10"/>
      <c r="AF404" s="10"/>
      <c r="AG404" s="10"/>
      <c r="AH404" s="10"/>
      <c r="AI404" s="10"/>
      <c r="AJ404" s="10"/>
      <c r="AK404" s="10"/>
      <c r="AL404" s="10"/>
    </row>
    <row r="405" spans="1:38" ht="78.75">
      <c r="A405" s="151">
        <v>400</v>
      </c>
      <c r="B405" s="22" t="str">
        <f>VLOOKUP(E405,studia!$F$1:$I$12,2,FALSE)</f>
        <v>Elektrotechnika</v>
      </c>
      <c r="C405" s="22" t="str">
        <f>VLOOKUP(E405,studia!$F$1:$I$12,3,FALSE)</f>
        <v>mgr</v>
      </c>
      <c r="D405" s="22" t="str">
        <f>VLOOKUP(E405,studia!$F$1:$I$12,4,FALSE)</f>
        <v>EEN</v>
      </c>
      <c r="E405" s="36" t="s">
        <v>413</v>
      </c>
      <c r="F405" s="36"/>
      <c r="G405" s="37"/>
      <c r="H405" s="37" t="s">
        <v>639</v>
      </c>
      <c r="I405" s="37" t="s">
        <v>640</v>
      </c>
      <c r="J405" s="37" t="s">
        <v>641</v>
      </c>
      <c r="K405" s="37" t="s">
        <v>617</v>
      </c>
      <c r="L405" s="21" t="str">
        <f>VLOOKUP(K405,Prowadzacy!$F$2:$J$109,2,FALSE)</f>
        <v>Kazimierz</v>
      </c>
      <c r="M405" s="21" t="str">
        <f>VLOOKUP(K405,Prowadzacy!$F$2:$K$109,3,FALSE)</f>
        <v>Teodor</v>
      </c>
      <c r="N405" s="21" t="str">
        <f>VLOOKUP(K405,Prowadzacy!$F$2:$K$109,4,FALSE)</f>
        <v>Wilkosz</v>
      </c>
      <c r="O405" s="22" t="str">
        <f>VLOOKUP(K405,Prowadzacy!$F$2:$M$109,8,FALSE)</f>
        <v xml:space="preserve">Kazimierz | Wilkosz | Prof. dr hab. inż. |  ( 05255 ) </v>
      </c>
      <c r="P405" s="22" t="str">
        <f>VLOOKUP(K405,Prowadzacy!$F$2:$K$109,5,FALSE)</f>
        <v>K36W05D02</v>
      </c>
      <c r="Q405" s="22" t="str">
        <f>VLOOKUP(K405,Prowadzacy!$F$2:$K$109,6,FALSE)</f>
        <v>ZSS</v>
      </c>
      <c r="R405" s="36" t="s">
        <v>683</v>
      </c>
      <c r="S405" s="22" t="str">
        <f>VLOOKUP(R405,Prowadzacy!$F$2:$K$109,2,FALSE)</f>
        <v>Robert</v>
      </c>
      <c r="T405" s="22" t="str">
        <f>VLOOKUP(R405,Prowadzacy!$F$2:$K$109,3,FALSE)</f>
        <v>Stanisław</v>
      </c>
      <c r="U405" s="22" t="str">
        <f>VLOOKUP(R405,Prowadzacy!$F$2:$K$109,4,FALSE)</f>
        <v>Łukomski</v>
      </c>
      <c r="V405" s="22" t="str">
        <f>VLOOKUP(R405,Prowadzacy!$F$2:$M$109,8,FALSE)</f>
        <v xml:space="preserve">Robert | Łukomski | Dr inż. |  ( 05216 ) </v>
      </c>
      <c r="W405" s="37"/>
      <c r="X405" s="36" t="s">
        <v>222</v>
      </c>
      <c r="Y405" s="37"/>
      <c r="Z405" s="36"/>
      <c r="AA405" s="12"/>
      <c r="AB405" s="10"/>
      <c r="AC405" s="10"/>
      <c r="AD405" s="10"/>
      <c r="AE405" s="10"/>
      <c r="AF405" s="10"/>
      <c r="AG405" s="10"/>
      <c r="AH405" s="10"/>
      <c r="AI405" s="10"/>
      <c r="AJ405" s="10"/>
      <c r="AK405" s="10"/>
      <c r="AL405" s="10"/>
    </row>
    <row r="406" spans="1:38" ht="104.25">
      <c r="A406" s="146">
        <v>401</v>
      </c>
      <c r="B406" s="22" t="str">
        <f>VLOOKUP(E406,studia!$F$1:$I$12,2,FALSE)</f>
        <v>Elektrotechnika</v>
      </c>
      <c r="C406" s="22" t="str">
        <f>VLOOKUP(E406,studia!$F$1:$I$12,3,FALSE)</f>
        <v>mgr</v>
      </c>
      <c r="D406" s="22" t="str">
        <f>VLOOKUP(E406,studia!$F$1:$I$12,4,FALSE)</f>
        <v>EEN</v>
      </c>
      <c r="E406" s="36" t="s">
        <v>413</v>
      </c>
      <c r="F406" s="163" t="s">
        <v>2172</v>
      </c>
      <c r="G406" s="37" t="s">
        <v>230</v>
      </c>
      <c r="H406" s="37" t="s">
        <v>1014</v>
      </c>
      <c r="I406" s="37" t="s">
        <v>1015</v>
      </c>
      <c r="J406" s="37" t="s">
        <v>1016</v>
      </c>
      <c r="K406" s="37" t="s">
        <v>1026</v>
      </c>
      <c r="L406" s="21" t="str">
        <f>VLOOKUP(K406,Prowadzacy!$F$2:$J$109,2,FALSE)</f>
        <v>Zbigniew</v>
      </c>
      <c r="M406" s="21" t="str">
        <f>VLOOKUP(K406,Prowadzacy!$F$2:$K$109,3,FALSE)</f>
        <v>Jan</v>
      </c>
      <c r="N406" s="21" t="str">
        <f>VLOOKUP(K406,Prowadzacy!$F$2:$K$109,4,FALSE)</f>
        <v>Wróblewski</v>
      </c>
      <c r="O406" s="22" t="str">
        <f>VLOOKUP(K406,Prowadzacy!$F$2:$M$109,8,FALSE)</f>
        <v xml:space="preserve">Zbigniew | Wróblewski | Prof. dr hab. inż. |  ( 05259z ) </v>
      </c>
      <c r="P406" s="22" t="str">
        <f>VLOOKUP(K406,Prowadzacy!$F$2:$K$109,5,FALSE)</f>
        <v>K36W05D02</v>
      </c>
      <c r="Q406" s="22" t="str">
        <f>VLOOKUP(K406,Prowadzacy!$F$2:$K$109,6,FALSE)</f>
        <v>ZUEiEP</v>
      </c>
      <c r="R406" s="36" t="s">
        <v>734</v>
      </c>
      <c r="S406" s="22" t="str">
        <f>VLOOKUP(R406,Prowadzacy!$F$2:$K$109,2,FALSE)</f>
        <v>Janusz</v>
      </c>
      <c r="T406" s="22" t="str">
        <f>VLOOKUP(R406,Prowadzacy!$F$2:$K$109,3,FALSE)</f>
        <v>Stanisław</v>
      </c>
      <c r="U406" s="22" t="str">
        <f>VLOOKUP(R406,Prowadzacy!$F$2:$K$109,4,FALSE)</f>
        <v>Konieczny</v>
      </c>
      <c r="V406" s="22" t="str">
        <f>VLOOKUP(R406,Prowadzacy!$F$2:$M$109,8,FALSE)</f>
        <v xml:space="preserve">Janusz | Konieczny | Dr inż. |  ( 05269 ) </v>
      </c>
      <c r="W406" s="37"/>
      <c r="X406" s="36" t="s">
        <v>222</v>
      </c>
      <c r="Y406" s="37"/>
      <c r="Z406" s="36"/>
      <c r="AA406" s="12"/>
      <c r="AB406" s="10"/>
      <c r="AC406" s="10"/>
      <c r="AD406" s="10"/>
      <c r="AE406" s="10"/>
      <c r="AF406" s="10"/>
      <c r="AG406" s="10"/>
      <c r="AH406" s="10"/>
      <c r="AI406" s="10"/>
      <c r="AJ406" s="10"/>
      <c r="AK406" s="10"/>
      <c r="AL406" s="10"/>
    </row>
    <row r="407" spans="1:38" ht="91.5">
      <c r="A407" s="151">
        <v>402</v>
      </c>
      <c r="B407" s="22" t="str">
        <f>VLOOKUP(E407,studia!$F$1:$I$12,2,FALSE)</f>
        <v>Elektrotechnika</v>
      </c>
      <c r="C407" s="22" t="str">
        <f>VLOOKUP(E407,studia!$F$1:$I$12,3,FALSE)</f>
        <v>mgr</v>
      </c>
      <c r="D407" s="22" t="str">
        <f>VLOOKUP(E407,studia!$F$1:$I$12,4,FALSE)</f>
        <v>EEN</v>
      </c>
      <c r="E407" s="36" t="s">
        <v>413</v>
      </c>
      <c r="F407" s="163" t="s">
        <v>2172</v>
      </c>
      <c r="G407" s="37" t="s">
        <v>231</v>
      </c>
      <c r="H407" s="37" t="s">
        <v>1020</v>
      </c>
      <c r="I407" s="37" t="s">
        <v>1021</v>
      </c>
      <c r="J407" s="37" t="s">
        <v>1022</v>
      </c>
      <c r="K407" s="37" t="s">
        <v>1026</v>
      </c>
      <c r="L407" s="21" t="str">
        <f>VLOOKUP(K407,Prowadzacy!$F$2:$J$109,2,FALSE)</f>
        <v>Zbigniew</v>
      </c>
      <c r="M407" s="21" t="str">
        <f>VLOOKUP(K407,Prowadzacy!$F$2:$K$109,3,FALSE)</f>
        <v>Jan</v>
      </c>
      <c r="N407" s="21" t="str">
        <f>VLOOKUP(K407,Prowadzacy!$F$2:$K$109,4,FALSE)</f>
        <v>Wróblewski</v>
      </c>
      <c r="O407" s="22" t="str">
        <f>VLOOKUP(K407,Prowadzacy!$F$2:$M$109,8,FALSE)</f>
        <v xml:space="preserve">Zbigniew | Wróblewski | Prof. dr hab. inż. |  ( 05259z ) </v>
      </c>
      <c r="P407" s="22" t="str">
        <f>VLOOKUP(K407,Prowadzacy!$F$2:$K$109,5,FALSE)</f>
        <v>K36W05D02</v>
      </c>
      <c r="Q407" s="22" t="str">
        <f>VLOOKUP(K407,Prowadzacy!$F$2:$K$109,6,FALSE)</f>
        <v>ZUEiEP</v>
      </c>
      <c r="R407" s="36" t="s">
        <v>562</v>
      </c>
      <c r="S407" s="22" t="str">
        <f>VLOOKUP(R407,Prowadzacy!$F$2:$K$109,2,FALSE)</f>
        <v>Joanna</v>
      </c>
      <c r="T407" s="22" t="str">
        <f>VLOOKUP(R407,Prowadzacy!$F$2:$K$109,3,FALSE)</f>
        <v>Karolina</v>
      </c>
      <c r="U407" s="22" t="str">
        <f>VLOOKUP(R407,Prowadzacy!$F$2:$K$109,4,FALSE)</f>
        <v>Budzisz</v>
      </c>
      <c r="V407" s="22" t="str">
        <f>VLOOKUP(R407,Prowadzacy!$F$2:$M$109,8,FALSE)</f>
        <v xml:space="preserve">Joanna | Budzisz | Dr inż. |  ( 05404 ) </v>
      </c>
      <c r="W407" s="37"/>
      <c r="X407" s="36" t="s">
        <v>222</v>
      </c>
      <c r="Y407" s="37"/>
      <c r="Z407" s="36"/>
      <c r="AA407" s="12"/>
      <c r="AB407" s="10"/>
      <c r="AC407" s="10"/>
      <c r="AD407" s="10"/>
      <c r="AE407" s="10"/>
      <c r="AF407" s="10"/>
      <c r="AG407" s="10"/>
      <c r="AH407" s="10"/>
      <c r="AI407" s="10"/>
      <c r="AJ407" s="10"/>
      <c r="AK407" s="10"/>
      <c r="AL407" s="10"/>
    </row>
    <row r="408" spans="1:38" ht="78.75">
      <c r="A408" s="146">
        <v>403</v>
      </c>
      <c r="B408" s="22" t="str">
        <f>VLOOKUP(E408,studia!$F$1:$I$12,2,FALSE)</f>
        <v>Elektrotechnika</v>
      </c>
      <c r="C408" s="22" t="str">
        <f>VLOOKUP(E408,studia!$F$1:$I$12,3,FALSE)</f>
        <v>mgr</v>
      </c>
      <c r="D408" s="22" t="str">
        <f>VLOOKUP(E408,studia!$F$1:$I$12,4,FALSE)</f>
        <v>EEN</v>
      </c>
      <c r="E408" s="36" t="s">
        <v>413</v>
      </c>
      <c r="F408" s="36"/>
      <c r="G408" s="37"/>
      <c r="H408" s="37" t="s">
        <v>1023</v>
      </c>
      <c r="I408" s="37" t="s">
        <v>1024</v>
      </c>
      <c r="J408" s="37" t="s">
        <v>1025</v>
      </c>
      <c r="K408" s="37" t="s">
        <v>1026</v>
      </c>
      <c r="L408" s="21" t="str">
        <f>VLOOKUP(K408,Prowadzacy!$F$2:$J$109,2,FALSE)</f>
        <v>Zbigniew</v>
      </c>
      <c r="M408" s="21" t="str">
        <f>VLOOKUP(K408,Prowadzacy!$F$2:$K$109,3,FALSE)</f>
        <v>Jan</v>
      </c>
      <c r="N408" s="21" t="str">
        <f>VLOOKUP(K408,Prowadzacy!$F$2:$K$109,4,FALSE)</f>
        <v>Wróblewski</v>
      </c>
      <c r="O408" s="22" t="str">
        <f>VLOOKUP(K408,Prowadzacy!$F$2:$M$109,8,FALSE)</f>
        <v xml:space="preserve">Zbigniew | Wróblewski | Prof. dr hab. inż. |  ( 05259z ) </v>
      </c>
      <c r="P408" s="22" t="str">
        <f>VLOOKUP(K408,Prowadzacy!$F$2:$K$109,5,FALSE)</f>
        <v>K36W05D02</v>
      </c>
      <c r="Q408" s="22" t="str">
        <f>VLOOKUP(K408,Prowadzacy!$F$2:$K$109,6,FALSE)</f>
        <v>ZUEiEP</v>
      </c>
      <c r="R408" s="36" t="s">
        <v>562</v>
      </c>
      <c r="S408" s="22" t="str">
        <f>VLOOKUP(R408,Prowadzacy!$F$2:$K$109,2,FALSE)</f>
        <v>Joanna</v>
      </c>
      <c r="T408" s="22" t="str">
        <f>VLOOKUP(R408,Prowadzacy!$F$2:$K$109,3,FALSE)</f>
        <v>Karolina</v>
      </c>
      <c r="U408" s="22" t="str">
        <f>VLOOKUP(R408,Prowadzacy!$F$2:$K$109,4,FALSE)</f>
        <v>Budzisz</v>
      </c>
      <c r="V408" s="22" t="str">
        <f>VLOOKUP(R408,Prowadzacy!$F$2:$M$109,8,FALSE)</f>
        <v xml:space="preserve">Joanna | Budzisz | Dr inż. |  ( 05404 ) </v>
      </c>
      <c r="W408" s="37"/>
      <c r="X408" s="36" t="s">
        <v>222</v>
      </c>
      <c r="Y408" s="37"/>
      <c r="Z408" s="36"/>
      <c r="AA408" s="12"/>
      <c r="AB408" s="10"/>
      <c r="AC408" s="10"/>
      <c r="AD408" s="10"/>
      <c r="AE408" s="10"/>
      <c r="AF408" s="10"/>
      <c r="AG408" s="10"/>
      <c r="AH408" s="10"/>
      <c r="AI408" s="10"/>
      <c r="AJ408" s="10"/>
      <c r="AK408" s="10"/>
      <c r="AL408" s="10"/>
    </row>
    <row r="409" spans="1:38" ht="91.5">
      <c r="A409" s="151">
        <v>404</v>
      </c>
      <c r="B409" s="22" t="str">
        <f>VLOOKUP(E409,studia!$F$1:$I$12,2,FALSE)</f>
        <v>Elektrotechnika</v>
      </c>
      <c r="C409" s="22" t="str">
        <f>VLOOKUP(E409,studia!$F$1:$I$12,3,FALSE)</f>
        <v>mgr</v>
      </c>
      <c r="D409" s="22" t="str">
        <f>VLOOKUP(E409,studia!$F$1:$I$12,4,FALSE)</f>
        <v>EEN</v>
      </c>
      <c r="E409" s="36" t="s">
        <v>413</v>
      </c>
      <c r="F409" s="163" t="s">
        <v>2172</v>
      </c>
      <c r="G409" s="37" t="s">
        <v>231</v>
      </c>
      <c r="H409" s="37" t="s">
        <v>1669</v>
      </c>
      <c r="I409" s="37" t="s">
        <v>1670</v>
      </c>
      <c r="J409" s="37" t="s">
        <v>1671</v>
      </c>
      <c r="K409" s="37" t="s">
        <v>1672</v>
      </c>
      <c r="L409" s="21" t="str">
        <f>VLOOKUP(K409,Prowadzacy!$F$2:$J$109,2,FALSE)</f>
        <v>Maciej</v>
      </c>
      <c r="M409" s="21" t="str">
        <f>VLOOKUP(K409,Prowadzacy!$F$2:$K$109,3,FALSE)</f>
        <v>Władysław</v>
      </c>
      <c r="N409" s="21" t="str">
        <f>VLOOKUP(K409,Prowadzacy!$F$2:$K$109,4,FALSE)</f>
        <v>Jaroszewski</v>
      </c>
      <c r="O409" s="22" t="str">
        <f>VLOOKUP(K409,Prowadzacy!$F$2:$M$109,8,FALSE)</f>
        <v xml:space="preserve">Maciej | Jaroszewski | Dr hab. inż. |  ( 05104 ) </v>
      </c>
      <c r="P409" s="22" t="str">
        <f>VLOOKUP(K409,Prowadzacy!$F$2:$K$109,5,FALSE)</f>
        <v>K38W05D02</v>
      </c>
      <c r="Q409" s="22" t="str">
        <f>VLOOKUP(K409,Prowadzacy!$F$2:$K$109,6,FALSE)</f>
        <v>ZWN</v>
      </c>
      <c r="R409" s="36" t="s">
        <v>1573</v>
      </c>
      <c r="S409" s="22" t="str">
        <f>VLOOKUP(R409,Prowadzacy!$F$2:$K$109,2,FALSE)</f>
        <v>Tomasz</v>
      </c>
      <c r="T409" s="22">
        <f>VLOOKUP(R409,Prowadzacy!$F$2:$K$109,3,FALSE)</f>
        <v>0</v>
      </c>
      <c r="U409" s="22" t="str">
        <f>VLOOKUP(R409,Prowadzacy!$F$2:$K$109,4,FALSE)</f>
        <v>Czapka</v>
      </c>
      <c r="V409" s="22" t="str">
        <f>VLOOKUP(R409,Prowadzacy!$F$2:$M$109,8,FALSE)</f>
        <v xml:space="preserve">Tomasz | Czapka | Dr inż. |  ( 05158 ) </v>
      </c>
      <c r="W409" s="37"/>
      <c r="X409" s="36" t="s">
        <v>222</v>
      </c>
      <c r="Y409" s="37"/>
      <c r="Z409" s="36"/>
      <c r="AA409" s="12"/>
      <c r="AB409" s="10"/>
      <c r="AC409" s="10"/>
      <c r="AD409" s="10"/>
      <c r="AE409" s="10"/>
      <c r="AF409" s="10"/>
      <c r="AG409" s="10"/>
      <c r="AH409" s="10"/>
      <c r="AI409" s="10"/>
      <c r="AJ409" s="10"/>
      <c r="AK409" s="10"/>
      <c r="AL409" s="10"/>
    </row>
    <row r="410" spans="1:38" ht="104.25">
      <c r="A410" s="146">
        <v>405</v>
      </c>
      <c r="B410" s="22" t="str">
        <f>VLOOKUP(E410,studia!$F$1:$I$12,2,FALSE)</f>
        <v>Elektrotechnika</v>
      </c>
      <c r="C410" s="22" t="str">
        <f>VLOOKUP(E410,studia!$F$1:$I$12,3,FALSE)</f>
        <v>mgr</v>
      </c>
      <c r="D410" s="22" t="str">
        <f>VLOOKUP(E410,studia!$F$1:$I$12,4,FALSE)</f>
        <v>EEN</v>
      </c>
      <c r="E410" s="36" t="s">
        <v>413</v>
      </c>
      <c r="F410" s="163" t="s">
        <v>2172</v>
      </c>
      <c r="G410" s="37" t="s">
        <v>231</v>
      </c>
      <c r="H410" s="37" t="s">
        <v>1681</v>
      </c>
      <c r="I410" s="37" t="s">
        <v>1682</v>
      </c>
      <c r="J410" s="37" t="s">
        <v>1683</v>
      </c>
      <c r="K410" s="37" t="s">
        <v>1684</v>
      </c>
      <c r="L410" s="21" t="str">
        <f>VLOOKUP(K410,Prowadzacy!$F$2:$J$109,2,FALSE)</f>
        <v>Michał</v>
      </c>
      <c r="M410" s="21">
        <f>VLOOKUP(K410,Prowadzacy!$F$2:$K$109,3,FALSE)</f>
        <v>0</v>
      </c>
      <c r="N410" s="21" t="str">
        <f>VLOOKUP(K410,Prowadzacy!$F$2:$K$109,4,FALSE)</f>
        <v>Jasiński</v>
      </c>
      <c r="O410" s="22" t="str">
        <f>VLOOKUP(K410,Prowadzacy!$F$2:$M$109,8,FALSE)</f>
        <v xml:space="preserve">Michał | Jasiński | Dr inż. |  ( p05180 ) </v>
      </c>
      <c r="P410" s="22" t="str">
        <f>VLOOKUP(K410,Prowadzacy!$F$2:$K$109,5,FALSE)</f>
        <v>K38W05D02</v>
      </c>
      <c r="Q410" s="22" t="str">
        <f>VLOOKUP(K410,Prowadzacy!$F$2:$K$109,6,FALSE)</f>
        <v>ZET</v>
      </c>
      <c r="R410" s="36" t="s">
        <v>1634</v>
      </c>
      <c r="S410" s="22" t="str">
        <f>VLOOKUP(R410,Prowadzacy!$F$2:$K$109,2,FALSE)</f>
        <v>Dominika</v>
      </c>
      <c r="T410" s="22">
        <f>VLOOKUP(R410,Prowadzacy!$F$2:$K$109,3,FALSE)</f>
        <v>0</v>
      </c>
      <c r="U410" s="22" t="str">
        <f>VLOOKUP(R410,Prowadzacy!$F$2:$K$109,4,FALSE)</f>
        <v>Kaczorowska</v>
      </c>
      <c r="V410" s="22" t="str">
        <f>VLOOKUP(R410,Prowadzacy!$F$2:$M$109,8,FALSE)</f>
        <v xml:space="preserve">Dominika | Kaczorowska | Dr inż. |  ( p05181 ) </v>
      </c>
      <c r="W410" s="37"/>
      <c r="X410" s="36" t="s">
        <v>222</v>
      </c>
      <c r="Y410" s="37"/>
      <c r="Z410" s="36"/>
      <c r="AA410" s="12"/>
      <c r="AB410" s="10"/>
      <c r="AC410" s="10"/>
      <c r="AD410" s="10"/>
      <c r="AE410" s="10"/>
      <c r="AF410" s="10"/>
      <c r="AG410" s="10"/>
      <c r="AH410" s="10"/>
      <c r="AI410" s="10"/>
      <c r="AJ410" s="10"/>
      <c r="AK410" s="10"/>
      <c r="AL410" s="10"/>
    </row>
    <row r="411" spans="1:38" ht="104.25">
      <c r="A411" s="151">
        <v>406</v>
      </c>
      <c r="B411" s="22" t="str">
        <f>VLOOKUP(E411,studia!$F$1:$I$12,2,FALSE)</f>
        <v>Elektrotechnika</v>
      </c>
      <c r="C411" s="22" t="str">
        <f>VLOOKUP(E411,studia!$F$1:$I$12,3,FALSE)</f>
        <v>mgr</v>
      </c>
      <c r="D411" s="22" t="str">
        <f>VLOOKUP(E411,studia!$F$1:$I$12,4,FALSE)</f>
        <v>EEN</v>
      </c>
      <c r="E411" s="36" t="s">
        <v>413</v>
      </c>
      <c r="F411" s="36"/>
      <c r="G411" s="37"/>
      <c r="H411" s="37" t="s">
        <v>1523</v>
      </c>
      <c r="I411" s="37" t="s">
        <v>1524</v>
      </c>
      <c r="J411" s="37" t="s">
        <v>1525</v>
      </c>
      <c r="K411" s="37" t="s">
        <v>1522</v>
      </c>
      <c r="L411" s="21" t="str">
        <f>VLOOKUP(K411,Prowadzacy!$F$2:$J$109,2,FALSE)</f>
        <v>Paweł</v>
      </c>
      <c r="M411" s="21" t="str">
        <f>VLOOKUP(K411,Prowadzacy!$F$2:$K$109,3,FALSE)</f>
        <v>Tomasz</v>
      </c>
      <c r="N411" s="21" t="str">
        <f>VLOOKUP(K411,Prowadzacy!$F$2:$K$109,4,FALSE)</f>
        <v>Kostyła</v>
      </c>
      <c r="O411" s="22" t="str">
        <f>VLOOKUP(K411,Prowadzacy!$F$2:$M$109,8,FALSE)</f>
        <v xml:space="preserve">Paweł | Kostyła | Dr inż. |  ( 05108 ) </v>
      </c>
      <c r="P411" s="22" t="str">
        <f>VLOOKUP(K411,Prowadzacy!$F$2:$K$109,5,FALSE)</f>
        <v>K38W05D02</v>
      </c>
      <c r="Q411" s="22" t="str">
        <f>VLOOKUP(K411,Prowadzacy!$F$2:$K$109,6,FALSE)</f>
        <v>ZET</v>
      </c>
      <c r="R411" s="36" t="s">
        <v>1672</v>
      </c>
      <c r="S411" s="22" t="str">
        <f>VLOOKUP(R411,Prowadzacy!$F$2:$K$109,2,FALSE)</f>
        <v>Maciej</v>
      </c>
      <c r="T411" s="22" t="str">
        <f>VLOOKUP(R411,Prowadzacy!$F$2:$K$109,3,FALSE)</f>
        <v>Władysław</v>
      </c>
      <c r="U411" s="22" t="str">
        <f>VLOOKUP(R411,Prowadzacy!$F$2:$K$109,4,FALSE)</f>
        <v>Jaroszewski</v>
      </c>
      <c r="V411" s="22" t="str">
        <f>VLOOKUP(R411,Prowadzacy!$F$2:$M$109,8,FALSE)</f>
        <v xml:space="preserve">Maciej | Jaroszewski | Dr hab. inż. |  ( 05104 ) </v>
      </c>
      <c r="W411" s="37"/>
      <c r="X411" s="36" t="s">
        <v>222</v>
      </c>
      <c r="Y411" s="37"/>
      <c r="Z411" s="36"/>
      <c r="AA411" s="12"/>
      <c r="AB411" s="10"/>
      <c r="AC411" s="10"/>
      <c r="AD411" s="10"/>
      <c r="AE411" s="10"/>
      <c r="AF411" s="10"/>
      <c r="AG411" s="10"/>
      <c r="AH411" s="10"/>
      <c r="AI411" s="10"/>
      <c r="AJ411" s="10"/>
      <c r="AK411" s="10"/>
      <c r="AL411" s="10"/>
    </row>
    <row r="412" spans="1:38" ht="91.5">
      <c r="A412" s="146">
        <v>407</v>
      </c>
      <c r="B412" s="22" t="str">
        <f>VLOOKUP(E412,studia!$F$1:$I$12,2,FALSE)</f>
        <v>Elektrotechnika</v>
      </c>
      <c r="C412" s="22" t="str">
        <f>VLOOKUP(E412,studia!$F$1:$I$12,3,FALSE)</f>
        <v>mgr</v>
      </c>
      <c r="D412" s="22" t="str">
        <f>VLOOKUP(E412,studia!$F$1:$I$12,4,FALSE)</f>
        <v>EEN</v>
      </c>
      <c r="E412" s="36" t="s">
        <v>413</v>
      </c>
      <c r="F412" s="36"/>
      <c r="G412" s="37"/>
      <c r="H412" s="37" t="s">
        <v>1530</v>
      </c>
      <c r="I412" s="37" t="s">
        <v>1531</v>
      </c>
      <c r="J412" s="37" t="s">
        <v>1532</v>
      </c>
      <c r="K412" s="37" t="s">
        <v>1522</v>
      </c>
      <c r="L412" s="21" t="str">
        <f>VLOOKUP(K412,Prowadzacy!$F$2:$J$109,2,FALSE)</f>
        <v>Paweł</v>
      </c>
      <c r="M412" s="21" t="str">
        <f>VLOOKUP(K412,Prowadzacy!$F$2:$K$109,3,FALSE)</f>
        <v>Tomasz</v>
      </c>
      <c r="N412" s="21" t="str">
        <f>VLOOKUP(K412,Prowadzacy!$F$2:$K$109,4,FALSE)</f>
        <v>Kostyła</v>
      </c>
      <c r="O412" s="22" t="str">
        <f>VLOOKUP(K412,Prowadzacy!$F$2:$M$109,8,FALSE)</f>
        <v xml:space="preserve">Paweł | Kostyła | Dr inż. |  ( 05108 ) </v>
      </c>
      <c r="P412" s="22" t="str">
        <f>VLOOKUP(K412,Prowadzacy!$F$2:$K$109,5,FALSE)</f>
        <v>K38W05D02</v>
      </c>
      <c r="Q412" s="22" t="str">
        <f>VLOOKUP(K412,Prowadzacy!$F$2:$K$109,6,FALSE)</f>
        <v>ZET</v>
      </c>
      <c r="R412" s="36" t="s">
        <v>1672</v>
      </c>
      <c r="S412" s="22" t="str">
        <f>VLOOKUP(R412,Prowadzacy!$F$2:$K$109,2,FALSE)</f>
        <v>Maciej</v>
      </c>
      <c r="T412" s="22" t="str">
        <f>VLOOKUP(R412,Prowadzacy!$F$2:$K$109,3,FALSE)</f>
        <v>Władysław</v>
      </c>
      <c r="U412" s="22" t="str">
        <f>VLOOKUP(R412,Prowadzacy!$F$2:$K$109,4,FALSE)</f>
        <v>Jaroszewski</v>
      </c>
      <c r="V412" s="22" t="str">
        <f>VLOOKUP(R412,Prowadzacy!$F$2:$M$109,8,FALSE)</f>
        <v xml:space="preserve">Maciej | Jaroszewski | Dr hab. inż. |  ( 05104 ) </v>
      </c>
      <c r="W412" s="37"/>
      <c r="X412" s="36" t="s">
        <v>222</v>
      </c>
      <c r="Y412" s="37"/>
      <c r="Z412" s="36"/>
      <c r="AA412" s="12"/>
      <c r="AB412" s="10"/>
      <c r="AC412" s="10"/>
      <c r="AD412" s="10"/>
      <c r="AE412" s="10"/>
      <c r="AF412" s="10"/>
      <c r="AG412" s="10"/>
      <c r="AH412" s="10"/>
      <c r="AI412" s="10"/>
      <c r="AJ412" s="10"/>
      <c r="AK412" s="10"/>
      <c r="AL412" s="10"/>
    </row>
    <row r="413" spans="1:38" ht="91.5">
      <c r="A413" s="151">
        <v>408</v>
      </c>
      <c r="B413" s="22" t="str">
        <f>VLOOKUP(E413,studia!$F$1:$I$12,2,FALSE)</f>
        <v>Elektrotechnika</v>
      </c>
      <c r="C413" s="22" t="str">
        <f>VLOOKUP(E413,studia!$F$1:$I$12,3,FALSE)</f>
        <v>mgr</v>
      </c>
      <c r="D413" s="22" t="str">
        <f>VLOOKUP(E413,studia!$F$1:$I$12,4,FALSE)</f>
        <v>EEN</v>
      </c>
      <c r="E413" s="36" t="s">
        <v>413</v>
      </c>
      <c r="F413" s="36"/>
      <c r="G413" s="37"/>
      <c r="H413" s="37" t="s">
        <v>1533</v>
      </c>
      <c r="I413" s="37" t="s">
        <v>1534</v>
      </c>
      <c r="J413" s="37" t="s">
        <v>1535</v>
      </c>
      <c r="K413" s="37" t="s">
        <v>1522</v>
      </c>
      <c r="L413" s="21" t="str">
        <f>VLOOKUP(K413,Prowadzacy!$F$2:$J$109,2,FALSE)</f>
        <v>Paweł</v>
      </c>
      <c r="M413" s="21" t="str">
        <f>VLOOKUP(K413,Prowadzacy!$F$2:$K$109,3,FALSE)</f>
        <v>Tomasz</v>
      </c>
      <c r="N413" s="21" t="str">
        <f>VLOOKUP(K413,Prowadzacy!$F$2:$K$109,4,FALSE)</f>
        <v>Kostyła</v>
      </c>
      <c r="O413" s="22" t="str">
        <f>VLOOKUP(K413,Prowadzacy!$F$2:$M$109,8,FALSE)</f>
        <v xml:space="preserve">Paweł | Kostyła | Dr inż. |  ( 05108 ) </v>
      </c>
      <c r="P413" s="22" t="str">
        <f>VLOOKUP(K413,Prowadzacy!$F$2:$K$109,5,FALSE)</f>
        <v>K38W05D02</v>
      </c>
      <c r="Q413" s="22" t="str">
        <f>VLOOKUP(K413,Prowadzacy!$F$2:$K$109,6,FALSE)</f>
        <v>ZET</v>
      </c>
      <c r="R413" s="36" t="s">
        <v>1644</v>
      </c>
      <c r="S413" s="22" t="str">
        <f>VLOOKUP(R413,Prowadzacy!$F$2:$K$109,2,FALSE)</f>
        <v>Jacek</v>
      </c>
      <c r="T413" s="22" t="str">
        <f>VLOOKUP(R413,Prowadzacy!$F$2:$K$109,3,FALSE)</f>
        <v>Jerzy</v>
      </c>
      <c r="U413" s="22" t="str">
        <f>VLOOKUP(R413,Prowadzacy!$F$2:$K$109,4,FALSE)</f>
        <v>Rezmer</v>
      </c>
      <c r="V413" s="22" t="str">
        <f>VLOOKUP(R413,Prowadzacy!$F$2:$M$109,8,FALSE)</f>
        <v xml:space="preserve">Jacek | Rezmer | Dr hab. inż. |  ( 05120 ) </v>
      </c>
      <c r="W413" s="37"/>
      <c r="X413" s="36" t="s">
        <v>222</v>
      </c>
      <c r="Y413" s="37"/>
      <c r="Z413" s="36"/>
      <c r="AA413" s="12"/>
      <c r="AB413" s="10"/>
      <c r="AC413" s="10"/>
      <c r="AD413" s="10"/>
      <c r="AE413" s="10"/>
      <c r="AF413" s="10"/>
      <c r="AG413" s="10"/>
      <c r="AH413" s="10"/>
      <c r="AI413" s="10"/>
      <c r="AJ413" s="10"/>
      <c r="AK413" s="10"/>
      <c r="AL413" s="10"/>
    </row>
    <row r="414" spans="1:38" ht="104.25">
      <c r="A414" s="146">
        <v>409</v>
      </c>
      <c r="B414" s="22" t="str">
        <f>VLOOKUP(E414,studia!$F$1:$I$12,2,FALSE)</f>
        <v>Elektrotechnika</v>
      </c>
      <c r="C414" s="22" t="str">
        <f>VLOOKUP(E414,studia!$F$1:$I$12,3,FALSE)</f>
        <v>mgr</v>
      </c>
      <c r="D414" s="22" t="str">
        <f>VLOOKUP(E414,studia!$F$1:$I$12,4,FALSE)</f>
        <v>EEN</v>
      </c>
      <c r="E414" s="36" t="s">
        <v>413</v>
      </c>
      <c r="F414" s="36"/>
      <c r="G414" s="37"/>
      <c r="H414" s="37" t="s">
        <v>1789</v>
      </c>
      <c r="I414" s="37" t="s">
        <v>1790</v>
      </c>
      <c r="J414" s="37" t="s">
        <v>1791</v>
      </c>
      <c r="K414" s="37" t="s">
        <v>1742</v>
      </c>
      <c r="L414" s="21" t="str">
        <f>VLOOKUP(K414,Prowadzacy!$F$2:$J$109,2,FALSE)</f>
        <v>Krystian</v>
      </c>
      <c r="M414" s="21">
        <f>VLOOKUP(K414,Prowadzacy!$F$2:$K$109,3,FALSE)</f>
        <v>0</v>
      </c>
      <c r="N414" s="21" t="str">
        <f>VLOOKUP(K414,Prowadzacy!$F$2:$K$109,4,FALSE)</f>
        <v>Krawczyk</v>
      </c>
      <c r="O414" s="22" t="str">
        <f>VLOOKUP(K414,Prowadzacy!$F$2:$M$109,8,FALSE)</f>
        <v xml:space="preserve">Krystian | Krawczyk | Dr inż. |  ( 05157 ) </v>
      </c>
      <c r="P414" s="22" t="str">
        <f>VLOOKUP(K414,Prowadzacy!$F$2:$K$109,5,FALSE)</f>
        <v>K38W05D02</v>
      </c>
      <c r="Q414" s="22" t="str">
        <f>VLOOKUP(K414,Prowadzacy!$F$2:$K$109,6,FALSE)</f>
        <v>ZE</v>
      </c>
      <c r="R414" s="36" t="s">
        <v>1589</v>
      </c>
      <c r="S414" s="22"/>
      <c r="T414" s="22"/>
      <c r="U414" s="22"/>
      <c r="V414" s="22"/>
      <c r="W414" s="37"/>
      <c r="X414" s="36" t="s">
        <v>222</v>
      </c>
      <c r="Y414" s="37"/>
      <c r="Z414" s="36"/>
      <c r="AA414" s="12"/>
      <c r="AB414" s="10"/>
      <c r="AC414" s="10"/>
      <c r="AD414" s="10"/>
      <c r="AE414" s="10"/>
      <c r="AF414" s="10"/>
      <c r="AG414" s="10"/>
      <c r="AH414" s="10"/>
      <c r="AI414" s="10"/>
      <c r="AJ414" s="10"/>
      <c r="AK414" s="10"/>
      <c r="AL414" s="10"/>
    </row>
    <row r="415" spans="1:38" ht="91.5">
      <c r="A415" s="151">
        <v>410</v>
      </c>
      <c r="B415" s="22" t="str">
        <f>VLOOKUP(E415,studia!$F$1:$I$12,2,FALSE)</f>
        <v>Elektrotechnika</v>
      </c>
      <c r="C415" s="22" t="str">
        <f>VLOOKUP(E415,studia!$F$1:$I$12,3,FALSE)</f>
        <v>mgr</v>
      </c>
      <c r="D415" s="22" t="str">
        <f>VLOOKUP(E415,studia!$F$1:$I$12,4,FALSE)</f>
        <v>EEN</v>
      </c>
      <c r="E415" s="36" t="s">
        <v>413</v>
      </c>
      <c r="F415" s="36"/>
      <c r="G415" s="37"/>
      <c r="H415" s="37" t="s">
        <v>1621</v>
      </c>
      <c r="I415" s="37" t="s">
        <v>1622</v>
      </c>
      <c r="J415" s="37" t="s">
        <v>1623</v>
      </c>
      <c r="K415" s="37" t="s">
        <v>1624</v>
      </c>
      <c r="L415" s="21" t="str">
        <f>VLOOKUP(K415,Prowadzacy!$F$2:$J$109,2,FALSE)</f>
        <v>Krzysztof</v>
      </c>
      <c r="M415" s="21">
        <f>VLOOKUP(K415,Prowadzacy!$F$2:$K$109,3,FALSE)</f>
        <v>0</v>
      </c>
      <c r="N415" s="21" t="str">
        <f>VLOOKUP(K415,Prowadzacy!$F$2:$K$109,4,FALSE)</f>
        <v>Wieczorek</v>
      </c>
      <c r="O415" s="22" t="str">
        <f>VLOOKUP(K415,Prowadzacy!$F$2:$M$109,8,FALSE)</f>
        <v xml:space="preserve">Krzysztof | Wieczorek | Dr hab. inż. |  ( 05144 ) </v>
      </c>
      <c r="P415" s="22" t="str">
        <f>VLOOKUP(K415,Prowadzacy!$F$2:$K$109,5,FALSE)</f>
        <v>K38W05D02</v>
      </c>
      <c r="Q415" s="22" t="str">
        <f>VLOOKUP(K415,Prowadzacy!$F$2:$K$109,6,FALSE)</f>
        <v>ZWN</v>
      </c>
      <c r="R415" s="36" t="s">
        <v>1573</v>
      </c>
      <c r="S415" s="22" t="str">
        <f>VLOOKUP(R415,Prowadzacy!$F$2:$K$109,2,FALSE)</f>
        <v>Tomasz</v>
      </c>
      <c r="T415" s="22">
        <f>VLOOKUP(R415,Prowadzacy!$F$2:$K$109,3,FALSE)</f>
        <v>0</v>
      </c>
      <c r="U415" s="22" t="str">
        <f>VLOOKUP(R415,Prowadzacy!$F$2:$K$109,4,FALSE)</f>
        <v>Czapka</v>
      </c>
      <c r="V415" s="22" t="str">
        <f>VLOOKUP(R415,Prowadzacy!$F$2:$M$109,8,FALSE)</f>
        <v xml:space="preserve">Tomasz | Czapka | Dr inż. |  ( 05158 ) </v>
      </c>
      <c r="W415" s="37"/>
      <c r="X415" s="36" t="s">
        <v>222</v>
      </c>
      <c r="Y415" s="37"/>
      <c r="Z415" s="36"/>
      <c r="AA415" s="12"/>
      <c r="AB415" s="10"/>
      <c r="AC415" s="10"/>
      <c r="AD415" s="10"/>
      <c r="AE415" s="10"/>
      <c r="AF415" s="10"/>
      <c r="AG415" s="10"/>
      <c r="AH415" s="10"/>
      <c r="AI415" s="10"/>
      <c r="AJ415" s="10"/>
      <c r="AK415" s="10"/>
      <c r="AL415" s="10"/>
    </row>
    <row r="416" spans="1:38" ht="66">
      <c r="A416" s="146">
        <v>411</v>
      </c>
      <c r="B416" s="22" t="str">
        <f>VLOOKUP(E416,studia!$F$1:$I$12,2,FALSE)</f>
        <v>Elektrotechnika</v>
      </c>
      <c r="C416" s="22" t="str">
        <f>VLOOKUP(E416,studia!$F$1:$I$12,3,FALSE)</f>
        <v>mgr</v>
      </c>
      <c r="D416" s="22" t="str">
        <f>VLOOKUP(E416,studia!$F$1:$I$12,4,FALSE)</f>
        <v>ETP</v>
      </c>
      <c r="E416" s="36" t="s">
        <v>441</v>
      </c>
      <c r="F416" s="36"/>
      <c r="G416" s="37"/>
      <c r="H416" s="37" t="s">
        <v>592</v>
      </c>
      <c r="I416" s="37" t="s">
        <v>593</v>
      </c>
      <c r="J416" s="37" t="s">
        <v>594</v>
      </c>
      <c r="K416" s="37" t="s">
        <v>578</v>
      </c>
      <c r="L416" s="21" t="str">
        <f>VLOOKUP(K416,Prowadzacy!$F$2:$J$109,2,FALSE)</f>
        <v>Grażyna</v>
      </c>
      <c r="M416" s="21" t="str">
        <f>VLOOKUP(K416,Prowadzacy!$F$2:$K$109,3,FALSE)</f>
        <v>Zuzanna</v>
      </c>
      <c r="N416" s="21" t="str">
        <f>VLOOKUP(K416,Prowadzacy!$F$2:$K$109,4,FALSE)</f>
        <v>Dąbrowska-Kauf</v>
      </c>
      <c r="O416" s="22" t="str">
        <f>VLOOKUP(K416,Prowadzacy!$F$2:$M$109,8,FALSE)</f>
        <v xml:space="preserve">Grażyna | Dąbrowska-Kauf | Dr inż. |  ( 05206 ) </v>
      </c>
      <c r="P416" s="22" t="str">
        <f>VLOOKUP(K416,Prowadzacy!$F$2:$K$109,5,FALSE)</f>
        <v>K36W05D02</v>
      </c>
      <c r="Q416" s="22" t="str">
        <f>VLOOKUP(K416,Prowadzacy!$F$2:$K$109,6,FALSE)</f>
        <v>ZUEiEP</v>
      </c>
      <c r="R416" s="36" t="s">
        <v>517</v>
      </c>
      <c r="S416" s="22" t="str">
        <f>VLOOKUP(R416,Prowadzacy!$F$2:$K$109,2,FALSE)</f>
        <v>Wiktoria</v>
      </c>
      <c r="T416" s="22" t="str">
        <f>VLOOKUP(R416,Prowadzacy!$F$2:$K$109,3,FALSE)</f>
        <v>Maria</v>
      </c>
      <c r="U416" s="22" t="str">
        <f>VLOOKUP(R416,Prowadzacy!$F$2:$K$109,4,FALSE)</f>
        <v>Grycan</v>
      </c>
      <c r="V416" s="22" t="str">
        <f>VLOOKUP(R416,Prowadzacy!$F$2:$M$109,8,FALSE)</f>
        <v xml:space="preserve">Wiktoria | Grycan | Dr inż. |  ( 05408 ) </v>
      </c>
      <c r="W416" s="37"/>
      <c r="X416" s="36" t="s">
        <v>222</v>
      </c>
      <c r="Y416" s="37"/>
      <c r="Z416" s="36"/>
      <c r="AA416" s="12"/>
      <c r="AB416" s="10"/>
      <c r="AC416" s="10"/>
      <c r="AD416" s="10"/>
      <c r="AE416" s="10"/>
      <c r="AF416" s="10"/>
      <c r="AG416" s="10"/>
      <c r="AH416" s="10"/>
      <c r="AI416" s="10"/>
      <c r="AJ416" s="10"/>
      <c r="AK416" s="10"/>
      <c r="AL416" s="10"/>
    </row>
    <row r="417" spans="1:38" ht="78.75">
      <c r="A417" s="151">
        <v>412</v>
      </c>
      <c r="B417" s="22" t="str">
        <f>VLOOKUP(E417,studia!$F$1:$I$12,2,FALSE)</f>
        <v>Elektrotechnika</v>
      </c>
      <c r="C417" s="22" t="str">
        <f>VLOOKUP(E417,studia!$F$1:$I$12,3,FALSE)</f>
        <v>mgr</v>
      </c>
      <c r="D417" s="22" t="str">
        <f>VLOOKUP(E417,studia!$F$1:$I$12,4,FALSE)</f>
        <v>ETP</v>
      </c>
      <c r="E417" s="36" t="s">
        <v>441</v>
      </c>
      <c r="F417" s="36"/>
      <c r="G417" s="37"/>
      <c r="H417" s="37" t="s">
        <v>2035</v>
      </c>
      <c r="I417" s="37" t="s">
        <v>2036</v>
      </c>
      <c r="J417" s="37" t="s">
        <v>2037</v>
      </c>
      <c r="K417" s="37" t="s">
        <v>578</v>
      </c>
      <c r="L417" s="21" t="str">
        <f>VLOOKUP(K417,Prowadzacy!$F$2:$J$109,2,FALSE)</f>
        <v>Grażyna</v>
      </c>
      <c r="M417" s="21" t="str">
        <f>VLOOKUP(K417,Prowadzacy!$F$2:$K$109,3,FALSE)</f>
        <v>Zuzanna</v>
      </c>
      <c r="N417" s="21" t="str">
        <f>VLOOKUP(K417,Prowadzacy!$F$2:$K$109,4,FALSE)</f>
        <v>Dąbrowska-Kauf</v>
      </c>
      <c r="O417" s="22" t="str">
        <f>VLOOKUP(K417,Prowadzacy!$F$2:$M$109,8,FALSE)</f>
        <v xml:space="preserve">Grażyna | Dąbrowska-Kauf | Dr inż. |  ( 05206 ) </v>
      </c>
      <c r="P417" s="22" t="str">
        <f>VLOOKUP(K417,Prowadzacy!$F$2:$K$109,5,FALSE)</f>
        <v>K36W05D02</v>
      </c>
      <c r="Q417" s="22" t="str">
        <f>VLOOKUP(K417,Prowadzacy!$F$2:$K$109,6,FALSE)</f>
        <v>ZUEiEP</v>
      </c>
      <c r="R417" s="36" t="s">
        <v>517</v>
      </c>
      <c r="S417" s="22" t="str">
        <f>VLOOKUP(R417,Prowadzacy!$F$2:$K$109,2,FALSE)</f>
        <v>Wiktoria</v>
      </c>
      <c r="T417" s="22" t="str">
        <f>VLOOKUP(R417,Prowadzacy!$F$2:$K$109,3,FALSE)</f>
        <v>Maria</v>
      </c>
      <c r="U417" s="22" t="str">
        <f>VLOOKUP(R417,Prowadzacy!$F$2:$K$109,4,FALSE)</f>
        <v>Grycan</v>
      </c>
      <c r="V417" s="22" t="str">
        <f>VLOOKUP(R417,Prowadzacy!$F$2:$M$109,8,FALSE)</f>
        <v xml:space="preserve">Wiktoria | Grycan | Dr inż. |  ( 05408 ) </v>
      </c>
      <c r="W417" s="37"/>
      <c r="X417" s="36" t="s">
        <v>222</v>
      </c>
      <c r="Y417" s="37"/>
      <c r="Z417" s="36"/>
      <c r="AA417" s="12"/>
      <c r="AB417" s="10"/>
      <c r="AC417" s="10"/>
      <c r="AD417" s="10"/>
      <c r="AE417" s="10"/>
      <c r="AF417" s="10"/>
      <c r="AG417" s="10"/>
      <c r="AH417" s="10"/>
      <c r="AI417" s="10"/>
      <c r="AJ417" s="10"/>
      <c r="AK417" s="10"/>
      <c r="AL417" s="10"/>
    </row>
    <row r="418" spans="1:38" ht="104.25">
      <c r="A418" s="146">
        <v>413</v>
      </c>
      <c r="B418" s="22" t="str">
        <f>VLOOKUP(E418,studia!$F$1:$I$12,2,FALSE)</f>
        <v>Elektrotechnika</v>
      </c>
      <c r="C418" s="22" t="str">
        <f>VLOOKUP(E418,studia!$F$1:$I$12,3,FALSE)</f>
        <v>mgr</v>
      </c>
      <c r="D418" s="22" t="str">
        <f>VLOOKUP(E418,studia!$F$1:$I$12,4,FALSE)</f>
        <v>ETP</v>
      </c>
      <c r="E418" s="36" t="s">
        <v>441</v>
      </c>
      <c r="F418" s="36"/>
      <c r="G418" s="37"/>
      <c r="H418" s="37" t="s">
        <v>514</v>
      </c>
      <c r="I418" s="37" t="s">
        <v>515</v>
      </c>
      <c r="J418" s="37" t="s">
        <v>516</v>
      </c>
      <c r="K418" s="37" t="s">
        <v>517</v>
      </c>
      <c r="L418" s="21" t="str">
        <f>VLOOKUP(K418,Prowadzacy!$F$2:$J$109,2,FALSE)</f>
        <v>Wiktoria</v>
      </c>
      <c r="M418" s="21" t="str">
        <f>VLOOKUP(K418,Prowadzacy!$F$2:$K$109,3,FALSE)</f>
        <v>Maria</v>
      </c>
      <c r="N418" s="21" t="str">
        <f>VLOOKUP(K418,Prowadzacy!$F$2:$K$109,4,FALSE)</f>
        <v>Grycan</v>
      </c>
      <c r="O418" s="22" t="str">
        <f>VLOOKUP(K418,Prowadzacy!$F$2:$M$109,8,FALSE)</f>
        <v xml:space="preserve">Wiktoria | Grycan | Dr inż. |  ( 05408 ) </v>
      </c>
      <c r="P418" s="22" t="str">
        <f>VLOOKUP(K418,Prowadzacy!$F$2:$K$109,5,FALSE)</f>
        <v>K36W05D02</v>
      </c>
      <c r="Q418" s="22" t="str">
        <f>VLOOKUP(K418,Prowadzacy!$F$2:$K$109,6,FALSE)</f>
        <v>ZUEiEP</v>
      </c>
      <c r="R418" s="36" t="s">
        <v>562</v>
      </c>
      <c r="S418" s="22" t="str">
        <f>VLOOKUP(R418,Prowadzacy!$F$2:$K$109,2,FALSE)</f>
        <v>Joanna</v>
      </c>
      <c r="T418" s="22" t="str">
        <f>VLOOKUP(R418,Prowadzacy!$F$2:$K$109,3,FALSE)</f>
        <v>Karolina</v>
      </c>
      <c r="U418" s="22" t="str">
        <f>VLOOKUP(R418,Prowadzacy!$F$2:$K$109,4,FALSE)</f>
        <v>Budzisz</v>
      </c>
      <c r="V418" s="22" t="str">
        <f>VLOOKUP(R418,Prowadzacy!$F$2:$M$109,8,FALSE)</f>
        <v xml:space="preserve">Joanna | Budzisz | Dr inż. |  ( 05404 ) </v>
      </c>
      <c r="W418" s="37"/>
      <c r="X418" s="36" t="s">
        <v>222</v>
      </c>
      <c r="Y418" s="37"/>
      <c r="Z418" s="36"/>
      <c r="AA418" s="12"/>
      <c r="AB418" s="10"/>
      <c r="AC418" s="10"/>
      <c r="AD418" s="10"/>
      <c r="AE418" s="10"/>
      <c r="AF418" s="10"/>
      <c r="AG418" s="10"/>
      <c r="AH418" s="10"/>
      <c r="AI418" s="10"/>
      <c r="AJ418" s="10"/>
      <c r="AK418" s="10"/>
      <c r="AL418" s="10"/>
    </row>
    <row r="419" spans="1:38" ht="53.25">
      <c r="A419" s="151">
        <v>414</v>
      </c>
      <c r="B419" s="22" t="str">
        <f>VLOOKUP(E419,studia!$F$1:$I$12,2,FALSE)</f>
        <v>Elektrotechnika</v>
      </c>
      <c r="C419" s="22" t="str">
        <f>VLOOKUP(E419,studia!$F$1:$I$12,3,FALSE)</f>
        <v>mgr</v>
      </c>
      <c r="D419" s="22" t="str">
        <f>VLOOKUP(E419,studia!$F$1:$I$12,4,FALSE)</f>
        <v>ETP</v>
      </c>
      <c r="E419" s="36" t="s">
        <v>441</v>
      </c>
      <c r="F419" s="36"/>
      <c r="G419" s="37"/>
      <c r="H419" s="37" t="s">
        <v>527</v>
      </c>
      <c r="I419" s="37" t="s">
        <v>528</v>
      </c>
      <c r="J419" s="37" t="s">
        <v>529</v>
      </c>
      <c r="K419" s="37" t="s">
        <v>517</v>
      </c>
      <c r="L419" s="21" t="str">
        <f>VLOOKUP(K419,Prowadzacy!$F$2:$J$109,2,FALSE)</f>
        <v>Wiktoria</v>
      </c>
      <c r="M419" s="21" t="str">
        <f>VLOOKUP(K419,Prowadzacy!$F$2:$K$109,3,FALSE)</f>
        <v>Maria</v>
      </c>
      <c r="N419" s="21" t="str">
        <f>VLOOKUP(K419,Prowadzacy!$F$2:$K$109,4,FALSE)</f>
        <v>Grycan</v>
      </c>
      <c r="O419" s="22" t="str">
        <f>VLOOKUP(K419,Prowadzacy!$F$2:$M$109,8,FALSE)</f>
        <v xml:space="preserve">Wiktoria | Grycan | Dr inż. |  ( 05408 ) </v>
      </c>
      <c r="P419" s="22" t="str">
        <f>VLOOKUP(K419,Prowadzacy!$F$2:$K$109,5,FALSE)</f>
        <v>K36W05D02</v>
      </c>
      <c r="Q419" s="22" t="str">
        <f>VLOOKUP(K419,Prowadzacy!$F$2:$K$109,6,FALSE)</f>
        <v>ZUEiEP</v>
      </c>
      <c r="R419" s="36" t="s">
        <v>562</v>
      </c>
      <c r="S419" s="22" t="str">
        <f>VLOOKUP(R419,Prowadzacy!$F$2:$K$109,2,FALSE)</f>
        <v>Joanna</v>
      </c>
      <c r="T419" s="22" t="str">
        <f>VLOOKUP(R419,Prowadzacy!$F$2:$K$109,3,FALSE)</f>
        <v>Karolina</v>
      </c>
      <c r="U419" s="22" t="str">
        <f>VLOOKUP(R419,Prowadzacy!$F$2:$K$109,4,FALSE)</f>
        <v>Budzisz</v>
      </c>
      <c r="V419" s="22" t="str">
        <f>VLOOKUP(R419,Prowadzacy!$F$2:$M$109,8,FALSE)</f>
        <v xml:space="preserve">Joanna | Budzisz | Dr inż. |  ( 05404 ) </v>
      </c>
      <c r="W419" s="37"/>
      <c r="X419" s="36" t="s">
        <v>222</v>
      </c>
      <c r="Y419" s="37"/>
      <c r="Z419" s="36"/>
      <c r="AA419" s="12"/>
      <c r="AB419" s="10"/>
      <c r="AC419" s="10"/>
      <c r="AD419" s="10"/>
      <c r="AE419" s="10"/>
      <c r="AF419" s="10"/>
      <c r="AG419" s="10"/>
      <c r="AH419" s="10"/>
      <c r="AI419" s="10"/>
      <c r="AJ419" s="10"/>
      <c r="AK419" s="10"/>
      <c r="AL419" s="10"/>
    </row>
    <row r="420" spans="1:38" ht="117">
      <c r="A420" s="146">
        <v>415</v>
      </c>
      <c r="B420" s="22" t="str">
        <f>VLOOKUP(E420,studia!$F$1:$I$12,2,FALSE)</f>
        <v>Elektrotechnika</v>
      </c>
      <c r="C420" s="22" t="str">
        <f>VLOOKUP(E420,studia!$F$1:$I$12,3,FALSE)</f>
        <v>mgr</v>
      </c>
      <c r="D420" s="22" t="str">
        <f>VLOOKUP(E420,studia!$F$1:$I$12,4,FALSE)</f>
        <v>ETP</v>
      </c>
      <c r="E420" s="36" t="s">
        <v>441</v>
      </c>
      <c r="F420" s="163" t="s">
        <v>2172</v>
      </c>
      <c r="G420" s="37" t="s">
        <v>230</v>
      </c>
      <c r="H420" s="37" t="s">
        <v>530</v>
      </c>
      <c r="I420" s="37" t="s">
        <v>531</v>
      </c>
      <c r="J420" s="37" t="s">
        <v>532</v>
      </c>
      <c r="K420" s="37" t="s">
        <v>517</v>
      </c>
      <c r="L420" s="21" t="str">
        <f>VLOOKUP(K420,Prowadzacy!$F$2:$J$109,2,FALSE)</f>
        <v>Wiktoria</v>
      </c>
      <c r="M420" s="21" t="str">
        <f>VLOOKUP(K420,Prowadzacy!$F$2:$K$109,3,FALSE)</f>
        <v>Maria</v>
      </c>
      <c r="N420" s="21" t="str">
        <f>VLOOKUP(K420,Prowadzacy!$F$2:$K$109,4,FALSE)</f>
        <v>Grycan</v>
      </c>
      <c r="O420" s="22" t="str">
        <f>VLOOKUP(K420,Prowadzacy!$F$2:$M$109,8,FALSE)</f>
        <v xml:space="preserve">Wiktoria | Grycan | Dr inż. |  ( 05408 ) </v>
      </c>
      <c r="P420" s="22" t="str">
        <f>VLOOKUP(K420,Prowadzacy!$F$2:$K$109,5,FALSE)</f>
        <v>K36W05D02</v>
      </c>
      <c r="Q420" s="22" t="str">
        <f>VLOOKUP(K420,Prowadzacy!$F$2:$K$109,6,FALSE)</f>
        <v>ZUEiEP</v>
      </c>
      <c r="R420" s="36" t="s">
        <v>562</v>
      </c>
      <c r="S420" s="22" t="str">
        <f>VLOOKUP(R420,Prowadzacy!$F$2:$K$109,2,FALSE)</f>
        <v>Joanna</v>
      </c>
      <c r="T420" s="22" t="str">
        <f>VLOOKUP(R420,Prowadzacy!$F$2:$K$109,3,FALSE)</f>
        <v>Karolina</v>
      </c>
      <c r="U420" s="22" t="str">
        <f>VLOOKUP(R420,Prowadzacy!$F$2:$K$109,4,FALSE)</f>
        <v>Budzisz</v>
      </c>
      <c r="V420" s="22" t="str">
        <f>VLOOKUP(R420,Prowadzacy!$F$2:$M$109,8,FALSE)</f>
        <v xml:space="preserve">Joanna | Budzisz | Dr inż. |  ( 05404 ) </v>
      </c>
      <c r="W420" s="37"/>
      <c r="X420" s="36" t="s">
        <v>222</v>
      </c>
      <c r="Y420" s="37"/>
      <c r="Z420" s="36"/>
      <c r="AA420" s="12"/>
      <c r="AB420" s="10"/>
      <c r="AC420" s="10"/>
      <c r="AD420" s="10"/>
      <c r="AE420" s="10"/>
      <c r="AF420" s="10"/>
      <c r="AG420" s="10"/>
      <c r="AH420" s="10"/>
      <c r="AI420" s="10"/>
      <c r="AJ420" s="10"/>
      <c r="AK420" s="10"/>
      <c r="AL420" s="10"/>
    </row>
    <row r="421" spans="1:38" ht="117">
      <c r="A421" s="151">
        <v>416</v>
      </c>
      <c r="B421" s="22" t="str">
        <f>VLOOKUP(E421,studia!$F$1:$I$12,2,FALSE)</f>
        <v>Elektrotechnika</v>
      </c>
      <c r="C421" s="22" t="str">
        <f>VLOOKUP(E421,studia!$F$1:$I$12,3,FALSE)</f>
        <v>mgr</v>
      </c>
      <c r="D421" s="22" t="str">
        <f>VLOOKUP(E421,studia!$F$1:$I$12,4,FALSE)</f>
        <v>ETP</v>
      </c>
      <c r="E421" s="36" t="s">
        <v>441</v>
      </c>
      <c r="F421" s="163" t="s">
        <v>2172</v>
      </c>
      <c r="G421" s="37" t="s">
        <v>230</v>
      </c>
      <c r="H421" s="37" t="s">
        <v>550</v>
      </c>
      <c r="I421" s="37" t="s">
        <v>551</v>
      </c>
      <c r="J421" s="37" t="s">
        <v>552</v>
      </c>
      <c r="K421" s="37" t="s">
        <v>429</v>
      </c>
      <c r="L421" s="21" t="str">
        <f>VLOOKUP(K421,Prowadzacy!$F$2:$J$109,2,FALSE)</f>
        <v>Marek</v>
      </c>
      <c r="M421" s="21" t="str">
        <f>VLOOKUP(K421,Prowadzacy!$F$2:$K$109,3,FALSE)</f>
        <v>Andrzej</v>
      </c>
      <c r="N421" s="21" t="str">
        <f>VLOOKUP(K421,Prowadzacy!$F$2:$K$109,4,FALSE)</f>
        <v>Jaworski</v>
      </c>
      <c r="O421" s="22" t="str">
        <f>VLOOKUP(K421,Prowadzacy!$F$2:$M$109,8,FALSE)</f>
        <v xml:space="preserve">Marek | Jaworski | Dr inż. |  ( 05237 ) </v>
      </c>
      <c r="P421" s="22" t="str">
        <f>VLOOKUP(K421,Prowadzacy!$F$2:$K$109,5,FALSE)</f>
        <v>K36W05D02</v>
      </c>
      <c r="Q421" s="22" t="str">
        <f>VLOOKUP(K421,Prowadzacy!$F$2:$K$109,6,FALSE)</f>
        <v>ZUEiEP</v>
      </c>
      <c r="R421" s="36" t="s">
        <v>562</v>
      </c>
      <c r="S421" s="22" t="str">
        <f>VLOOKUP(R421,Prowadzacy!$F$2:$K$109,2,FALSE)</f>
        <v>Joanna</v>
      </c>
      <c r="T421" s="22" t="str">
        <f>VLOOKUP(R421,Prowadzacy!$F$2:$K$109,3,FALSE)</f>
        <v>Karolina</v>
      </c>
      <c r="U421" s="22" t="str">
        <f>VLOOKUP(R421,Prowadzacy!$F$2:$K$109,4,FALSE)</f>
        <v>Budzisz</v>
      </c>
      <c r="V421" s="22" t="str">
        <f>VLOOKUP(R421,Prowadzacy!$F$2:$M$109,8,FALSE)</f>
        <v xml:space="preserve">Joanna | Budzisz | Dr inż. |  ( 05404 ) </v>
      </c>
      <c r="W421" s="37"/>
      <c r="X421" s="36" t="s">
        <v>222</v>
      </c>
      <c r="Y421" s="37"/>
      <c r="Z421" s="36"/>
      <c r="AA421" s="12"/>
      <c r="AB421" s="10"/>
      <c r="AC421" s="10"/>
      <c r="AD421" s="10"/>
      <c r="AE421" s="10"/>
      <c r="AF421" s="10"/>
      <c r="AG421" s="10"/>
      <c r="AH421" s="10"/>
      <c r="AI421" s="10"/>
      <c r="AJ421" s="10"/>
      <c r="AK421" s="10"/>
      <c r="AL421" s="10"/>
    </row>
    <row r="422" spans="1:38" ht="104.25">
      <c r="A422" s="146">
        <v>417</v>
      </c>
      <c r="B422" s="22" t="str">
        <f>VLOOKUP(E422,studia!$F$1:$I$12,2,FALSE)</f>
        <v>Elektrotechnika</v>
      </c>
      <c r="C422" s="22" t="str">
        <f>VLOOKUP(E422,studia!$F$1:$I$12,3,FALSE)</f>
        <v>mgr</v>
      </c>
      <c r="D422" s="22" t="str">
        <f>VLOOKUP(E422,studia!$F$1:$I$12,4,FALSE)</f>
        <v>ETP</v>
      </c>
      <c r="E422" s="36" t="s">
        <v>441</v>
      </c>
      <c r="F422" s="163" t="s">
        <v>2172</v>
      </c>
      <c r="G422" s="37" t="s">
        <v>230</v>
      </c>
      <c r="H422" s="37" t="s">
        <v>553</v>
      </c>
      <c r="I422" s="37" t="s">
        <v>554</v>
      </c>
      <c r="J422" s="37" t="s">
        <v>555</v>
      </c>
      <c r="K422" s="37" t="s">
        <v>429</v>
      </c>
      <c r="L422" s="21" t="str">
        <f>VLOOKUP(K422,Prowadzacy!$F$2:$J$109,2,FALSE)</f>
        <v>Marek</v>
      </c>
      <c r="M422" s="21" t="str">
        <f>VLOOKUP(K422,Prowadzacy!$F$2:$K$109,3,FALSE)</f>
        <v>Andrzej</v>
      </c>
      <c r="N422" s="21" t="str">
        <f>VLOOKUP(K422,Prowadzacy!$F$2:$K$109,4,FALSE)</f>
        <v>Jaworski</v>
      </c>
      <c r="O422" s="22" t="str">
        <f>VLOOKUP(K422,Prowadzacy!$F$2:$M$109,8,FALSE)</f>
        <v xml:space="preserve">Marek | Jaworski | Dr inż. |  ( 05237 ) </v>
      </c>
      <c r="P422" s="22" t="str">
        <f>VLOOKUP(K422,Prowadzacy!$F$2:$K$109,5,FALSE)</f>
        <v>K36W05D02</v>
      </c>
      <c r="Q422" s="22" t="str">
        <f>VLOOKUP(K422,Prowadzacy!$F$2:$K$109,6,FALSE)</f>
        <v>ZUEiEP</v>
      </c>
      <c r="R422" s="36" t="s">
        <v>517</v>
      </c>
      <c r="S422" s="22" t="str">
        <f>VLOOKUP(R422,Prowadzacy!$F$2:$K$109,2,FALSE)</f>
        <v>Wiktoria</v>
      </c>
      <c r="T422" s="22" t="str">
        <f>VLOOKUP(R422,Prowadzacy!$F$2:$K$109,3,FALSE)</f>
        <v>Maria</v>
      </c>
      <c r="U422" s="22" t="str">
        <f>VLOOKUP(R422,Prowadzacy!$F$2:$K$109,4,FALSE)</f>
        <v>Grycan</v>
      </c>
      <c r="V422" s="22" t="str">
        <f>VLOOKUP(R422,Prowadzacy!$F$2:$M$109,8,FALSE)</f>
        <v xml:space="preserve">Wiktoria | Grycan | Dr inż. |  ( 05408 ) </v>
      </c>
      <c r="W422" s="37"/>
      <c r="X422" s="36" t="s">
        <v>222</v>
      </c>
      <c r="Y422" s="37"/>
      <c r="Z422" s="36"/>
      <c r="AA422" s="12"/>
      <c r="AB422" s="10"/>
      <c r="AC422" s="10"/>
      <c r="AD422" s="10"/>
      <c r="AE422" s="10"/>
      <c r="AF422" s="10"/>
      <c r="AG422" s="10"/>
      <c r="AH422" s="10"/>
      <c r="AI422" s="10"/>
      <c r="AJ422" s="10"/>
      <c r="AK422" s="10"/>
      <c r="AL422" s="10"/>
    </row>
    <row r="423" spans="1:38" ht="91.5">
      <c r="A423" s="151">
        <v>418</v>
      </c>
      <c r="B423" s="22" t="str">
        <f>VLOOKUP(E423,studia!$F$1:$I$12,2,FALSE)</f>
        <v>Elektrotechnika</v>
      </c>
      <c r="C423" s="22" t="str">
        <f>VLOOKUP(E423,studia!$F$1:$I$12,3,FALSE)</f>
        <v>mgr</v>
      </c>
      <c r="D423" s="22" t="str">
        <f>VLOOKUP(E423,studia!$F$1:$I$12,4,FALSE)</f>
        <v>ETP</v>
      </c>
      <c r="E423" s="36" t="s">
        <v>441</v>
      </c>
      <c r="F423" s="163" t="s">
        <v>2172</v>
      </c>
      <c r="G423" s="37" t="s">
        <v>230</v>
      </c>
      <c r="H423" s="37" t="s">
        <v>556</v>
      </c>
      <c r="I423" s="37" t="s">
        <v>557</v>
      </c>
      <c r="J423" s="37" t="s">
        <v>558</v>
      </c>
      <c r="K423" s="37" t="s">
        <v>429</v>
      </c>
      <c r="L423" s="21" t="str">
        <f>VLOOKUP(K423,Prowadzacy!$F$2:$J$109,2,FALSE)</f>
        <v>Marek</v>
      </c>
      <c r="M423" s="21" t="str">
        <f>VLOOKUP(K423,Prowadzacy!$F$2:$K$109,3,FALSE)</f>
        <v>Andrzej</v>
      </c>
      <c r="N423" s="21" t="str">
        <f>VLOOKUP(K423,Prowadzacy!$F$2:$K$109,4,FALSE)</f>
        <v>Jaworski</v>
      </c>
      <c r="O423" s="22" t="str">
        <f>VLOOKUP(K423,Prowadzacy!$F$2:$M$109,8,FALSE)</f>
        <v xml:space="preserve">Marek | Jaworski | Dr inż. |  ( 05237 ) </v>
      </c>
      <c r="P423" s="22" t="str">
        <f>VLOOKUP(K423,Prowadzacy!$F$2:$K$109,5,FALSE)</f>
        <v>K36W05D02</v>
      </c>
      <c r="Q423" s="22" t="str">
        <f>VLOOKUP(K423,Prowadzacy!$F$2:$K$109,6,FALSE)</f>
        <v>ZUEiEP</v>
      </c>
      <c r="R423" s="36" t="s">
        <v>517</v>
      </c>
      <c r="S423" s="22" t="str">
        <f>VLOOKUP(R423,Prowadzacy!$F$2:$K$109,2,FALSE)</f>
        <v>Wiktoria</v>
      </c>
      <c r="T423" s="22" t="str">
        <f>VLOOKUP(R423,Prowadzacy!$F$2:$K$109,3,FALSE)</f>
        <v>Maria</v>
      </c>
      <c r="U423" s="22" t="str">
        <f>VLOOKUP(R423,Prowadzacy!$F$2:$K$109,4,FALSE)</f>
        <v>Grycan</v>
      </c>
      <c r="V423" s="22" t="str">
        <f>VLOOKUP(R423,Prowadzacy!$F$2:$M$109,8,FALSE)</f>
        <v xml:space="preserve">Wiktoria | Grycan | Dr inż. |  ( 05408 ) </v>
      </c>
      <c r="W423" s="37"/>
      <c r="X423" s="36" t="s">
        <v>222</v>
      </c>
      <c r="Y423" s="37"/>
      <c r="Z423" s="36"/>
      <c r="AA423" s="12"/>
      <c r="AB423" s="10"/>
      <c r="AC423" s="10"/>
      <c r="AD423" s="10"/>
      <c r="AE423" s="10"/>
      <c r="AF423" s="10"/>
      <c r="AG423" s="10"/>
      <c r="AH423" s="10"/>
      <c r="AI423" s="10"/>
      <c r="AJ423" s="10"/>
      <c r="AK423" s="10"/>
      <c r="AL423" s="10"/>
    </row>
    <row r="424" spans="1:38" ht="117">
      <c r="A424" s="146">
        <v>419</v>
      </c>
      <c r="B424" s="22" t="str">
        <f>VLOOKUP(E424,studia!$F$1:$I$12,2,FALSE)</f>
        <v>Elektrotechnika</v>
      </c>
      <c r="C424" s="22" t="str">
        <f>VLOOKUP(E424,studia!$F$1:$I$12,3,FALSE)</f>
        <v>mgr</v>
      </c>
      <c r="D424" s="22" t="str">
        <f>VLOOKUP(E424,studia!$F$1:$I$12,4,FALSE)</f>
        <v>ETP</v>
      </c>
      <c r="E424" s="36" t="s">
        <v>441</v>
      </c>
      <c r="F424" s="163" t="s">
        <v>2172</v>
      </c>
      <c r="G424" s="37" t="s">
        <v>230</v>
      </c>
      <c r="H424" s="37" t="s">
        <v>746</v>
      </c>
      <c r="I424" s="37" t="s">
        <v>747</v>
      </c>
      <c r="J424" s="37" t="s">
        <v>748</v>
      </c>
      <c r="K424" s="37" t="s">
        <v>734</v>
      </c>
      <c r="L424" s="21" t="str">
        <f>VLOOKUP(K424,Prowadzacy!$F$2:$J$109,2,FALSE)</f>
        <v>Janusz</v>
      </c>
      <c r="M424" s="21" t="str">
        <f>VLOOKUP(K424,Prowadzacy!$F$2:$K$109,3,FALSE)</f>
        <v>Stanisław</v>
      </c>
      <c r="N424" s="21" t="str">
        <f>VLOOKUP(K424,Prowadzacy!$F$2:$K$109,4,FALSE)</f>
        <v>Konieczny</v>
      </c>
      <c r="O424" s="22" t="str">
        <f>VLOOKUP(K424,Prowadzacy!$F$2:$M$109,8,FALSE)</f>
        <v xml:space="preserve">Janusz | Konieczny | Dr inż. |  ( 05269 ) </v>
      </c>
      <c r="P424" s="22" t="str">
        <f>VLOOKUP(K424,Prowadzacy!$F$2:$K$109,5,FALSE)</f>
        <v>K36W05D02</v>
      </c>
      <c r="Q424" s="22" t="str">
        <f>VLOOKUP(K424,Prowadzacy!$F$2:$K$109,6,FALSE)</f>
        <v>ZUEiEP</v>
      </c>
      <c r="R424" s="36" t="s">
        <v>429</v>
      </c>
      <c r="S424" s="22" t="str">
        <f>VLOOKUP(R424,Prowadzacy!$F$2:$K$109,2,FALSE)</f>
        <v>Marek</v>
      </c>
      <c r="T424" s="22" t="str">
        <f>VLOOKUP(R424,Prowadzacy!$F$2:$K$109,3,FALSE)</f>
        <v>Andrzej</v>
      </c>
      <c r="U424" s="22" t="str">
        <f>VLOOKUP(R424,Prowadzacy!$F$2:$K$109,4,FALSE)</f>
        <v>Jaworski</v>
      </c>
      <c r="V424" s="22" t="str">
        <f>VLOOKUP(R424,Prowadzacy!$F$2:$M$109,8,FALSE)</f>
        <v xml:space="preserve">Marek | Jaworski | Dr inż. |  ( 05237 ) </v>
      </c>
      <c r="W424" s="37"/>
      <c r="X424" s="36" t="s">
        <v>222</v>
      </c>
      <c r="Y424" s="37"/>
      <c r="Z424" s="36"/>
      <c r="AA424" s="12"/>
      <c r="AB424" s="10"/>
      <c r="AC424" s="10"/>
      <c r="AD424" s="10"/>
      <c r="AE424" s="10"/>
      <c r="AF424" s="10"/>
      <c r="AG424" s="10"/>
      <c r="AH424" s="10"/>
      <c r="AI424" s="10"/>
      <c r="AJ424" s="10"/>
      <c r="AK424" s="10"/>
      <c r="AL424" s="10"/>
    </row>
    <row r="425" spans="1:38" ht="180.75">
      <c r="A425" s="151">
        <v>420</v>
      </c>
      <c r="B425" s="22" t="str">
        <f>VLOOKUP(E425,studia!$F$1:$I$12,2,FALSE)</f>
        <v>Elektrotechnika</v>
      </c>
      <c r="C425" s="22" t="str">
        <f>VLOOKUP(E425,studia!$F$1:$I$12,3,FALSE)</f>
        <v>mgr</v>
      </c>
      <c r="D425" s="22" t="str">
        <f>VLOOKUP(E425,studia!$F$1:$I$12,4,FALSE)</f>
        <v>ETP</v>
      </c>
      <c r="E425" s="36" t="s">
        <v>441</v>
      </c>
      <c r="F425" s="36"/>
      <c r="G425" s="37"/>
      <c r="H425" s="37" t="s">
        <v>659</v>
      </c>
      <c r="I425" s="37" t="s">
        <v>660</v>
      </c>
      <c r="J425" s="37" t="s">
        <v>661</v>
      </c>
      <c r="K425" s="37" t="s">
        <v>645</v>
      </c>
      <c r="L425" s="21" t="str">
        <f>VLOOKUP(K425,Prowadzacy!$F$2:$J$109,2,FALSE)</f>
        <v>Radosław</v>
      </c>
      <c r="M425" s="21">
        <f>VLOOKUP(K425,Prowadzacy!$F$2:$K$109,3,FALSE)</f>
        <v>0</v>
      </c>
      <c r="N425" s="21" t="str">
        <f>VLOOKUP(K425,Prowadzacy!$F$2:$K$109,4,FALSE)</f>
        <v>Nalepa</v>
      </c>
      <c r="O425" s="22" t="str">
        <f>VLOOKUP(K425,Prowadzacy!$F$2:$M$109,8,FALSE)</f>
        <v xml:space="preserve">Radosław | Nalepa | Dr inż. |  ( 05386 ) </v>
      </c>
      <c r="P425" s="22" t="str">
        <f>VLOOKUP(K425,Prowadzacy!$F$2:$K$109,5,FALSE)</f>
        <v>K36W05D02</v>
      </c>
      <c r="Q425" s="22" t="str">
        <f>VLOOKUP(K425,Prowadzacy!$F$2:$K$109,6,FALSE)</f>
        <v>ZSS</v>
      </c>
      <c r="R425" s="36" t="s">
        <v>683</v>
      </c>
      <c r="S425" s="22" t="str">
        <f>VLOOKUP(R425,Prowadzacy!$F$2:$K$109,2,FALSE)</f>
        <v>Robert</v>
      </c>
      <c r="T425" s="22" t="str">
        <f>VLOOKUP(R425,Prowadzacy!$F$2:$K$109,3,FALSE)</f>
        <v>Stanisław</v>
      </c>
      <c r="U425" s="22" t="str">
        <f>VLOOKUP(R425,Prowadzacy!$F$2:$K$109,4,FALSE)</f>
        <v>Łukomski</v>
      </c>
      <c r="V425" s="22" t="str">
        <f>VLOOKUP(R425,Prowadzacy!$F$2:$M$109,8,FALSE)</f>
        <v xml:space="preserve">Robert | Łukomski | Dr inż. |  ( 05216 ) </v>
      </c>
      <c r="W425" s="37"/>
      <c r="X425" s="36" t="s">
        <v>222</v>
      </c>
      <c r="Y425" s="37"/>
      <c r="Z425" s="36"/>
      <c r="AA425" s="12"/>
      <c r="AB425" s="10"/>
      <c r="AC425" s="10"/>
      <c r="AD425" s="10"/>
      <c r="AE425" s="10"/>
      <c r="AF425" s="10"/>
      <c r="AG425" s="10"/>
      <c r="AH425" s="10"/>
      <c r="AI425" s="10"/>
      <c r="AJ425" s="10"/>
      <c r="AK425" s="10"/>
      <c r="AL425" s="10"/>
    </row>
    <row r="426" spans="1:38" ht="117">
      <c r="A426" s="146">
        <v>421</v>
      </c>
      <c r="B426" s="22" t="str">
        <f>VLOOKUP(E426,studia!$F$1:$I$12,2,FALSE)</f>
        <v>Elektrotechnika</v>
      </c>
      <c r="C426" s="22" t="str">
        <f>VLOOKUP(E426,studia!$F$1:$I$12,3,FALSE)</f>
        <v>mgr</v>
      </c>
      <c r="D426" s="22" t="str">
        <f>VLOOKUP(E426,studia!$F$1:$I$12,4,FALSE)</f>
        <v>ETP</v>
      </c>
      <c r="E426" s="36" t="s">
        <v>441</v>
      </c>
      <c r="F426" s="36"/>
      <c r="G426" s="37"/>
      <c r="H426" s="37" t="s">
        <v>494</v>
      </c>
      <c r="I426" s="37" t="s">
        <v>495</v>
      </c>
      <c r="J426" s="37" t="s">
        <v>496</v>
      </c>
      <c r="K426" s="37" t="s">
        <v>477</v>
      </c>
      <c r="L426" s="21" t="str">
        <f>VLOOKUP(K426,Prowadzacy!$F$2:$J$109,2,FALSE)</f>
        <v>Marek</v>
      </c>
      <c r="M426" s="21">
        <f>VLOOKUP(K426,Prowadzacy!$F$2:$K$109,3,FALSE)</f>
        <v>0</v>
      </c>
      <c r="N426" s="21" t="str">
        <f>VLOOKUP(K426,Prowadzacy!$F$2:$K$109,4,FALSE)</f>
        <v>Szuba</v>
      </c>
      <c r="O426" s="22" t="str">
        <f>VLOOKUP(K426,Prowadzacy!$F$2:$M$109,8,FALSE)</f>
        <v xml:space="preserve">Marek | Szuba | Dr inż. |  ( 05251 ) </v>
      </c>
      <c r="P426" s="22" t="str">
        <f>VLOOKUP(K426,Prowadzacy!$F$2:$K$109,5,FALSE)</f>
        <v>K36W05D02</v>
      </c>
      <c r="Q426" s="22" t="str">
        <f>VLOOKUP(K426,Prowadzacy!$F$2:$K$109,6,FALSE)</f>
        <v>ZUEiEP</v>
      </c>
      <c r="R426" s="36" t="s">
        <v>429</v>
      </c>
      <c r="S426" s="22" t="str">
        <f>VLOOKUP(R426,Prowadzacy!$F$2:$K$109,2,FALSE)</f>
        <v>Marek</v>
      </c>
      <c r="T426" s="22" t="str">
        <f>VLOOKUP(R426,Prowadzacy!$F$2:$K$109,3,FALSE)</f>
        <v>Andrzej</v>
      </c>
      <c r="U426" s="22" t="str">
        <f>VLOOKUP(R426,Prowadzacy!$F$2:$K$109,4,FALSE)</f>
        <v>Jaworski</v>
      </c>
      <c r="V426" s="22" t="str">
        <f>VLOOKUP(R426,Prowadzacy!$F$2:$M$109,8,FALSE)</f>
        <v xml:space="preserve">Marek | Jaworski | Dr inż. |  ( 05237 ) </v>
      </c>
      <c r="W426" s="37"/>
      <c r="X426" s="36" t="s">
        <v>222</v>
      </c>
      <c r="Y426" s="37"/>
      <c r="Z426" s="36"/>
      <c r="AA426" s="12"/>
      <c r="AB426" s="10"/>
      <c r="AC426" s="10"/>
      <c r="AD426" s="10"/>
      <c r="AE426" s="10"/>
      <c r="AF426" s="10"/>
      <c r="AG426" s="10"/>
      <c r="AH426" s="10"/>
      <c r="AI426" s="10"/>
      <c r="AJ426" s="10"/>
      <c r="AK426" s="10"/>
      <c r="AL426" s="10"/>
    </row>
    <row r="427" spans="1:38" ht="66">
      <c r="A427" s="151">
        <v>422</v>
      </c>
      <c r="B427" s="22" t="str">
        <f>VLOOKUP(E427,studia!$F$1:$I$12,2,FALSE)</f>
        <v>Elektrotechnika</v>
      </c>
      <c r="C427" s="22" t="str">
        <f>VLOOKUP(E427,studia!$F$1:$I$12,3,FALSE)</f>
        <v>mgr</v>
      </c>
      <c r="D427" s="22" t="str">
        <f>VLOOKUP(E427,studia!$F$1:$I$12,4,FALSE)</f>
        <v>ETP</v>
      </c>
      <c r="E427" s="36" t="s">
        <v>441</v>
      </c>
      <c r="F427" s="36"/>
      <c r="G427" s="37"/>
      <c r="H427" s="37" t="s">
        <v>442</v>
      </c>
      <c r="I427" s="37" t="s">
        <v>443</v>
      </c>
      <c r="J427" s="37" t="s">
        <v>444</v>
      </c>
      <c r="K427" s="37" t="s">
        <v>433</v>
      </c>
      <c r="L427" s="21" t="str">
        <f>VLOOKUP(K427,Prowadzacy!$F$2:$J$109,2,FALSE)</f>
        <v>Bogumiła</v>
      </c>
      <c r="M427" s="21" t="str">
        <f>VLOOKUP(K427,Prowadzacy!$F$2:$K$109,3,FALSE)</f>
        <v>Kazimiera</v>
      </c>
      <c r="N427" s="21" t="str">
        <f>VLOOKUP(K427,Prowadzacy!$F$2:$K$109,4,FALSE)</f>
        <v>Wnukowska</v>
      </c>
      <c r="O427" s="22" t="str">
        <f>VLOOKUP(K427,Prowadzacy!$F$2:$M$109,8,FALSE)</f>
        <v xml:space="preserve">Bogumiła | Wnukowska | Dr hab. inż. |  ( 05258z ) </v>
      </c>
      <c r="P427" s="22" t="str">
        <f>VLOOKUP(K427,Prowadzacy!$F$2:$K$109,5,FALSE)</f>
        <v>K36W05D02</v>
      </c>
      <c r="Q427" s="22" t="str">
        <f>VLOOKUP(K427,Prowadzacy!$F$2:$K$109,6,FALSE)</f>
        <v>ZUEiEP</v>
      </c>
      <c r="R427" s="36" t="s">
        <v>734</v>
      </c>
      <c r="S427" s="22" t="str">
        <f>VLOOKUP(R427,Prowadzacy!$F$2:$K$109,2,FALSE)</f>
        <v>Janusz</v>
      </c>
      <c r="T427" s="22" t="str">
        <f>VLOOKUP(R427,Prowadzacy!$F$2:$K$109,3,FALSE)</f>
        <v>Stanisław</v>
      </c>
      <c r="U427" s="22" t="str">
        <f>VLOOKUP(R427,Prowadzacy!$F$2:$K$109,4,FALSE)</f>
        <v>Konieczny</v>
      </c>
      <c r="V427" s="22" t="str">
        <f>VLOOKUP(R427,Prowadzacy!$F$2:$M$109,8,FALSE)</f>
        <v xml:space="preserve">Janusz | Konieczny | Dr inż. |  ( 05269 ) </v>
      </c>
      <c r="W427" s="37"/>
      <c r="X427" s="36" t="s">
        <v>222</v>
      </c>
      <c r="Y427" s="37"/>
      <c r="Z427" s="36"/>
      <c r="AA427" s="12"/>
      <c r="AB427" s="10"/>
      <c r="AC427" s="10"/>
      <c r="AD427" s="10"/>
      <c r="AE427" s="10"/>
      <c r="AF427" s="10"/>
      <c r="AG427" s="10"/>
      <c r="AH427" s="10"/>
      <c r="AI427" s="10"/>
      <c r="AJ427" s="10"/>
      <c r="AK427" s="10"/>
      <c r="AL427" s="10"/>
    </row>
    <row r="428" spans="1:38" ht="155.25">
      <c r="A428" s="146">
        <v>423</v>
      </c>
      <c r="B428" s="22" t="str">
        <f>VLOOKUP(E428,studia!$F$1:$I$12,2,FALSE)</f>
        <v>Elektrotechnika</v>
      </c>
      <c r="C428" s="22" t="str">
        <f>VLOOKUP(E428,studia!$F$1:$I$12,3,FALSE)</f>
        <v>mgr</v>
      </c>
      <c r="D428" s="22" t="str">
        <f>VLOOKUP(E428,studia!$F$1:$I$12,4,FALSE)</f>
        <v>ETP</v>
      </c>
      <c r="E428" s="36" t="s">
        <v>441</v>
      </c>
      <c r="F428" s="36"/>
      <c r="G428" s="37"/>
      <c r="H428" s="37" t="s">
        <v>445</v>
      </c>
      <c r="I428" s="37" t="s">
        <v>446</v>
      </c>
      <c r="J428" s="37" t="s">
        <v>447</v>
      </c>
      <c r="K428" s="37" t="s">
        <v>433</v>
      </c>
      <c r="L428" s="21" t="str">
        <f>VLOOKUP(K428,Prowadzacy!$F$2:$J$109,2,FALSE)</f>
        <v>Bogumiła</v>
      </c>
      <c r="M428" s="21" t="str">
        <f>VLOOKUP(K428,Prowadzacy!$F$2:$K$109,3,FALSE)</f>
        <v>Kazimiera</v>
      </c>
      <c r="N428" s="21" t="str">
        <f>VLOOKUP(K428,Prowadzacy!$F$2:$K$109,4,FALSE)</f>
        <v>Wnukowska</v>
      </c>
      <c r="O428" s="22" t="str">
        <f>VLOOKUP(K428,Prowadzacy!$F$2:$M$109,8,FALSE)</f>
        <v xml:space="preserve">Bogumiła | Wnukowska | Dr hab. inż. |  ( 05258z ) </v>
      </c>
      <c r="P428" s="22" t="str">
        <f>VLOOKUP(K428,Prowadzacy!$F$2:$K$109,5,FALSE)</f>
        <v>K36W05D02</v>
      </c>
      <c r="Q428" s="22" t="str">
        <f>VLOOKUP(K428,Prowadzacy!$F$2:$K$109,6,FALSE)</f>
        <v>ZUEiEP</v>
      </c>
      <c r="R428" s="36" t="s">
        <v>734</v>
      </c>
      <c r="S428" s="22" t="str">
        <f>VLOOKUP(R428,Prowadzacy!$F$2:$K$109,2,FALSE)</f>
        <v>Janusz</v>
      </c>
      <c r="T428" s="22" t="str">
        <f>VLOOKUP(R428,Prowadzacy!$F$2:$K$109,3,FALSE)</f>
        <v>Stanisław</v>
      </c>
      <c r="U428" s="22" t="str">
        <f>VLOOKUP(R428,Prowadzacy!$F$2:$K$109,4,FALSE)</f>
        <v>Konieczny</v>
      </c>
      <c r="V428" s="22" t="str">
        <f>VLOOKUP(R428,Prowadzacy!$F$2:$M$109,8,FALSE)</f>
        <v xml:space="preserve">Janusz | Konieczny | Dr inż. |  ( 05269 ) </v>
      </c>
      <c r="W428" s="37"/>
      <c r="X428" s="36" t="s">
        <v>222</v>
      </c>
      <c r="Y428" s="37"/>
      <c r="Z428" s="36"/>
      <c r="AA428" s="12"/>
      <c r="AB428" s="10"/>
      <c r="AC428" s="10"/>
      <c r="AD428" s="10"/>
      <c r="AE428" s="10"/>
      <c r="AF428" s="10"/>
      <c r="AG428" s="10"/>
      <c r="AH428" s="10"/>
      <c r="AI428" s="10"/>
      <c r="AJ428" s="10"/>
      <c r="AK428" s="10"/>
      <c r="AL428" s="10"/>
    </row>
    <row r="429" spans="1:38" ht="104.25">
      <c r="A429" s="151">
        <v>424</v>
      </c>
      <c r="B429" s="22" t="str">
        <f>VLOOKUP(E429,studia!$F$1:$I$12,2,FALSE)</f>
        <v>Elektrotechnika</v>
      </c>
      <c r="C429" s="22" t="str">
        <f>VLOOKUP(E429,studia!$F$1:$I$12,3,FALSE)</f>
        <v>mgr</v>
      </c>
      <c r="D429" s="22" t="str">
        <f>VLOOKUP(E429,studia!$F$1:$I$12,4,FALSE)</f>
        <v>ETP</v>
      </c>
      <c r="E429" s="36" t="s">
        <v>441</v>
      </c>
      <c r="F429" s="163" t="s">
        <v>2172</v>
      </c>
      <c r="G429" s="37" t="s">
        <v>230</v>
      </c>
      <c r="H429" s="37" t="s">
        <v>2137</v>
      </c>
      <c r="I429" s="37" t="s">
        <v>448</v>
      </c>
      <c r="J429" s="37" t="s">
        <v>449</v>
      </c>
      <c r="K429" s="37" t="s">
        <v>433</v>
      </c>
      <c r="L429" s="21" t="str">
        <f>VLOOKUP(K429,Prowadzacy!$F$2:$J$109,2,FALSE)</f>
        <v>Bogumiła</v>
      </c>
      <c r="M429" s="21" t="str">
        <f>VLOOKUP(K429,Prowadzacy!$F$2:$K$109,3,FALSE)</f>
        <v>Kazimiera</v>
      </c>
      <c r="N429" s="21" t="str">
        <f>VLOOKUP(K429,Prowadzacy!$F$2:$K$109,4,FALSE)</f>
        <v>Wnukowska</v>
      </c>
      <c r="O429" s="22" t="str">
        <f>VLOOKUP(K429,Prowadzacy!$F$2:$M$109,8,FALSE)</f>
        <v xml:space="preserve">Bogumiła | Wnukowska | Dr hab. inż. |  ( 05258z ) </v>
      </c>
      <c r="P429" s="22" t="str">
        <f>VLOOKUP(K429,Prowadzacy!$F$2:$K$109,5,FALSE)</f>
        <v>K36W05D02</v>
      </c>
      <c r="Q429" s="22" t="str">
        <f>VLOOKUP(K429,Prowadzacy!$F$2:$K$109,6,FALSE)</f>
        <v>ZUEiEP</v>
      </c>
      <c r="R429" s="36" t="s">
        <v>734</v>
      </c>
      <c r="S429" s="22" t="str">
        <f>VLOOKUP(R429,Prowadzacy!$F$2:$K$109,2,FALSE)</f>
        <v>Janusz</v>
      </c>
      <c r="T429" s="22" t="str">
        <f>VLOOKUP(R429,Prowadzacy!$F$2:$K$109,3,FALSE)</f>
        <v>Stanisław</v>
      </c>
      <c r="U429" s="22" t="str">
        <f>VLOOKUP(R429,Prowadzacy!$F$2:$K$109,4,FALSE)</f>
        <v>Konieczny</v>
      </c>
      <c r="V429" s="22" t="str">
        <f>VLOOKUP(R429,Prowadzacy!$F$2:$M$109,8,FALSE)</f>
        <v xml:space="preserve">Janusz | Konieczny | Dr inż. |  ( 05269 ) </v>
      </c>
      <c r="W429" s="37"/>
      <c r="X429" s="36" t="s">
        <v>222</v>
      </c>
      <c r="Y429" s="37"/>
      <c r="Z429" s="36"/>
      <c r="AA429" s="12"/>
      <c r="AB429" s="10"/>
      <c r="AC429" s="10"/>
      <c r="AD429" s="10"/>
      <c r="AE429" s="10"/>
      <c r="AF429" s="10"/>
      <c r="AG429" s="10"/>
      <c r="AH429" s="10"/>
      <c r="AI429" s="10"/>
      <c r="AJ429" s="10"/>
      <c r="AK429" s="10"/>
      <c r="AL429" s="10"/>
    </row>
    <row r="430" spans="1:38" ht="78.75">
      <c r="A430" s="146">
        <v>425</v>
      </c>
      <c r="B430" s="22" t="str">
        <f>VLOOKUP(E430,studia!$F$1:$I$12,2,FALSE)</f>
        <v>Elektrotechnika</v>
      </c>
      <c r="C430" s="22" t="str">
        <f>VLOOKUP(E430,studia!$F$1:$I$12,3,FALSE)</f>
        <v>mgr</v>
      </c>
      <c r="D430" s="22" t="str">
        <f>VLOOKUP(E430,studia!$F$1:$I$12,4,FALSE)</f>
        <v>ETP</v>
      </c>
      <c r="E430" s="36" t="s">
        <v>441</v>
      </c>
      <c r="F430" s="163" t="s">
        <v>2172</v>
      </c>
      <c r="G430" s="37" t="s">
        <v>230</v>
      </c>
      <c r="H430" s="37" t="s">
        <v>1005</v>
      </c>
      <c r="I430" s="37" t="s">
        <v>1006</v>
      </c>
      <c r="J430" s="37" t="s">
        <v>1007</v>
      </c>
      <c r="K430" s="37" t="s">
        <v>1026</v>
      </c>
      <c r="L430" s="21" t="str">
        <f>VLOOKUP(K430,Prowadzacy!$F$2:$J$109,2,FALSE)</f>
        <v>Zbigniew</v>
      </c>
      <c r="M430" s="21" t="str">
        <f>VLOOKUP(K430,Prowadzacy!$F$2:$K$109,3,FALSE)</f>
        <v>Jan</v>
      </c>
      <c r="N430" s="21" t="str">
        <f>VLOOKUP(K430,Prowadzacy!$F$2:$K$109,4,FALSE)</f>
        <v>Wróblewski</v>
      </c>
      <c r="O430" s="22" t="str">
        <f>VLOOKUP(K430,Prowadzacy!$F$2:$M$109,8,FALSE)</f>
        <v xml:space="preserve">Zbigniew | Wróblewski | Prof. dr hab. inż. |  ( 05259z ) </v>
      </c>
      <c r="P430" s="22" t="str">
        <f>VLOOKUP(K430,Prowadzacy!$F$2:$K$109,5,FALSE)</f>
        <v>K36W05D02</v>
      </c>
      <c r="Q430" s="22" t="str">
        <f>VLOOKUP(K430,Prowadzacy!$F$2:$K$109,6,FALSE)</f>
        <v>ZUEiEP</v>
      </c>
      <c r="R430" s="36" t="s">
        <v>429</v>
      </c>
      <c r="S430" s="22" t="str">
        <f>VLOOKUP(R430,Prowadzacy!$F$2:$K$109,2,FALSE)</f>
        <v>Marek</v>
      </c>
      <c r="T430" s="22" t="str">
        <f>VLOOKUP(R430,Prowadzacy!$F$2:$K$109,3,FALSE)</f>
        <v>Andrzej</v>
      </c>
      <c r="U430" s="22" t="str">
        <f>VLOOKUP(R430,Prowadzacy!$F$2:$K$109,4,FALSE)</f>
        <v>Jaworski</v>
      </c>
      <c r="V430" s="22" t="str">
        <f>VLOOKUP(R430,Prowadzacy!$F$2:$M$109,8,FALSE)</f>
        <v xml:space="preserve">Marek | Jaworski | Dr inż. |  ( 05237 ) </v>
      </c>
      <c r="W430" s="37"/>
      <c r="X430" s="36" t="s">
        <v>222</v>
      </c>
      <c r="Y430" s="37"/>
      <c r="Z430" s="36"/>
      <c r="AA430" s="12"/>
      <c r="AB430" s="10"/>
      <c r="AC430" s="10"/>
      <c r="AD430" s="10"/>
      <c r="AE430" s="10"/>
      <c r="AF430" s="10"/>
      <c r="AG430" s="10"/>
      <c r="AH430" s="10"/>
      <c r="AI430" s="10"/>
      <c r="AJ430" s="10"/>
      <c r="AK430" s="10"/>
      <c r="AL430" s="10"/>
    </row>
    <row r="431" spans="1:38" ht="53.25">
      <c r="A431" s="151">
        <v>426</v>
      </c>
      <c r="B431" s="22" t="str">
        <f>VLOOKUP(E431,studia!$F$1:$I$12,2,FALSE)</f>
        <v>Elektrotechnika</v>
      </c>
      <c r="C431" s="22" t="str">
        <f>VLOOKUP(E431,studia!$F$1:$I$12,3,FALSE)</f>
        <v>mgr</v>
      </c>
      <c r="D431" s="22" t="str">
        <f>VLOOKUP(E431,studia!$F$1:$I$12,4,FALSE)</f>
        <v>ETP</v>
      </c>
      <c r="E431" s="36" t="s">
        <v>441</v>
      </c>
      <c r="F431" s="163" t="s">
        <v>2172</v>
      </c>
      <c r="G431" s="37" t="s">
        <v>230</v>
      </c>
      <c r="H431" s="37" t="s">
        <v>1008</v>
      </c>
      <c r="I431" s="37" t="s">
        <v>1009</v>
      </c>
      <c r="J431" s="37" t="s">
        <v>1010</v>
      </c>
      <c r="K431" s="37" t="s">
        <v>1026</v>
      </c>
      <c r="L431" s="21" t="str">
        <f>VLOOKUP(K431,Prowadzacy!$F$2:$J$109,2,FALSE)</f>
        <v>Zbigniew</v>
      </c>
      <c r="M431" s="21" t="str">
        <f>VLOOKUP(K431,Prowadzacy!$F$2:$K$109,3,FALSE)</f>
        <v>Jan</v>
      </c>
      <c r="N431" s="21" t="str">
        <f>VLOOKUP(K431,Prowadzacy!$F$2:$K$109,4,FALSE)</f>
        <v>Wróblewski</v>
      </c>
      <c r="O431" s="22" t="str">
        <f>VLOOKUP(K431,Prowadzacy!$F$2:$M$109,8,FALSE)</f>
        <v xml:space="preserve">Zbigniew | Wróblewski | Prof. dr hab. inż. |  ( 05259z ) </v>
      </c>
      <c r="P431" s="22" t="str">
        <f>VLOOKUP(K431,Prowadzacy!$F$2:$K$109,5,FALSE)</f>
        <v>K36W05D02</v>
      </c>
      <c r="Q431" s="22" t="str">
        <f>VLOOKUP(K431,Prowadzacy!$F$2:$K$109,6,FALSE)</f>
        <v>ZUEiEP</v>
      </c>
      <c r="R431" s="36" t="s">
        <v>734</v>
      </c>
      <c r="S431" s="22" t="str">
        <f>VLOOKUP(R431,Prowadzacy!$F$2:$K$109,2,FALSE)</f>
        <v>Janusz</v>
      </c>
      <c r="T431" s="22" t="str">
        <f>VLOOKUP(R431,Prowadzacy!$F$2:$K$109,3,FALSE)</f>
        <v>Stanisław</v>
      </c>
      <c r="U431" s="22" t="str">
        <f>VLOOKUP(R431,Prowadzacy!$F$2:$K$109,4,FALSE)</f>
        <v>Konieczny</v>
      </c>
      <c r="V431" s="22" t="str">
        <f>VLOOKUP(R431,Prowadzacy!$F$2:$M$109,8,FALSE)</f>
        <v xml:space="preserve">Janusz | Konieczny | Dr inż. |  ( 05269 ) </v>
      </c>
      <c r="W431" s="37"/>
      <c r="X431" s="36" t="s">
        <v>222</v>
      </c>
      <c r="Y431" s="37"/>
      <c r="Z431" s="36"/>
      <c r="AA431" s="12"/>
      <c r="AB431" s="10"/>
      <c r="AC431" s="10"/>
      <c r="AD431" s="10"/>
      <c r="AE431" s="10"/>
      <c r="AF431" s="10"/>
      <c r="AG431" s="10"/>
      <c r="AH431" s="10"/>
      <c r="AI431" s="10"/>
      <c r="AJ431" s="10"/>
      <c r="AK431" s="10"/>
      <c r="AL431" s="10"/>
    </row>
    <row r="432" spans="1:38" ht="78.75">
      <c r="A432" s="146">
        <v>427</v>
      </c>
      <c r="B432" s="22" t="str">
        <f>VLOOKUP(E432,studia!$F$1:$I$12,2,FALSE)</f>
        <v>Elektrotechnika</v>
      </c>
      <c r="C432" s="22" t="str">
        <f>VLOOKUP(E432,studia!$F$1:$I$12,3,FALSE)</f>
        <v>mgr</v>
      </c>
      <c r="D432" s="22" t="str">
        <f>VLOOKUP(E432,studia!$F$1:$I$12,4,FALSE)</f>
        <v>ETP</v>
      </c>
      <c r="E432" s="36" t="s">
        <v>441</v>
      </c>
      <c r="F432" s="36"/>
      <c r="G432" s="37"/>
      <c r="H432" s="37" t="s">
        <v>1027</v>
      </c>
      <c r="I432" s="37" t="s">
        <v>1028</v>
      </c>
      <c r="J432" s="37" t="s">
        <v>1029</v>
      </c>
      <c r="K432" s="37" t="s">
        <v>1030</v>
      </c>
      <c r="L432" s="21" t="str">
        <f>VLOOKUP(K432,Prowadzacy!$F$2:$J$109,2,FALSE)</f>
        <v>Maciej</v>
      </c>
      <c r="M432" s="21">
        <f>VLOOKUP(K432,Prowadzacy!$F$2:$K$109,3,FALSE)</f>
        <v>0</v>
      </c>
      <c r="N432" s="21" t="str">
        <f>VLOOKUP(K432,Prowadzacy!$F$2:$K$109,4,FALSE)</f>
        <v>Antal</v>
      </c>
      <c r="O432" s="22" t="str">
        <f>VLOOKUP(K432,Prowadzacy!$F$2:$M$109,8,FALSE)</f>
        <v xml:space="preserve">Maciej | Antal | Dr inż. |  ( 05357 ) </v>
      </c>
      <c r="P432" s="22" t="str">
        <f>VLOOKUP(K432,Prowadzacy!$F$2:$K$109,5,FALSE)</f>
        <v>K37W05D02</v>
      </c>
      <c r="Q432" s="22" t="str">
        <f>VLOOKUP(K432,Prowadzacy!$F$2:$K$109,6,FALSE)</f>
        <v>ZMPE</v>
      </c>
      <c r="R432" s="36" t="s">
        <v>1198</v>
      </c>
      <c r="S432" s="22" t="str">
        <f>VLOOKUP(R432,Prowadzacy!$F$2:$K$109,2,FALSE)</f>
        <v>Adam</v>
      </c>
      <c r="T432" s="22">
        <f>VLOOKUP(R432,Prowadzacy!$F$2:$K$109,3,FALSE)</f>
        <v>0</v>
      </c>
      <c r="U432" s="22" t="str">
        <f>VLOOKUP(R432,Prowadzacy!$F$2:$K$109,4,FALSE)</f>
        <v>Gozdowiak</v>
      </c>
      <c r="V432" s="22" t="str">
        <f>VLOOKUP(R432,Prowadzacy!$F$2:$M$109,8,FALSE)</f>
        <v xml:space="preserve">Adam | Gozdowiak | Dr inż. |  ( 053111 ) </v>
      </c>
      <c r="W432" s="37"/>
      <c r="X432" s="36" t="s">
        <v>222</v>
      </c>
      <c r="Y432" s="37"/>
      <c r="Z432" s="36"/>
      <c r="AA432" s="12"/>
      <c r="AB432" s="10"/>
      <c r="AC432" s="10"/>
      <c r="AD432" s="10"/>
      <c r="AE432" s="10"/>
      <c r="AF432" s="10"/>
      <c r="AG432" s="10"/>
      <c r="AH432" s="10"/>
      <c r="AI432" s="10"/>
      <c r="AJ432" s="10"/>
      <c r="AK432" s="10"/>
      <c r="AL432" s="10"/>
    </row>
    <row r="433" spans="1:38" ht="91.5">
      <c r="A433" s="151">
        <v>428</v>
      </c>
      <c r="B433" s="22" t="str">
        <f>VLOOKUP(E433,studia!$F$1:$I$12,2,FALSE)</f>
        <v>Elektrotechnika</v>
      </c>
      <c r="C433" s="22" t="str">
        <f>VLOOKUP(E433,studia!$F$1:$I$12,3,FALSE)</f>
        <v>mgr</v>
      </c>
      <c r="D433" s="22" t="str">
        <f>VLOOKUP(E433,studia!$F$1:$I$12,4,FALSE)</f>
        <v>ETP</v>
      </c>
      <c r="E433" s="36" t="s">
        <v>441</v>
      </c>
      <c r="F433" s="36"/>
      <c r="G433" s="37"/>
      <c r="H433" s="37" t="s">
        <v>1031</v>
      </c>
      <c r="I433" s="37" t="s">
        <v>1032</v>
      </c>
      <c r="J433" s="37" t="s">
        <v>1033</v>
      </c>
      <c r="K433" s="37" t="s">
        <v>1030</v>
      </c>
      <c r="L433" s="21" t="str">
        <f>VLOOKUP(K433,Prowadzacy!$F$2:$J$109,2,FALSE)</f>
        <v>Maciej</v>
      </c>
      <c r="M433" s="21">
        <f>VLOOKUP(K433,Prowadzacy!$F$2:$K$109,3,FALSE)</f>
        <v>0</v>
      </c>
      <c r="N433" s="21" t="str">
        <f>VLOOKUP(K433,Prowadzacy!$F$2:$K$109,4,FALSE)</f>
        <v>Antal</v>
      </c>
      <c r="O433" s="22" t="str">
        <f>VLOOKUP(K433,Prowadzacy!$F$2:$M$109,8,FALSE)</f>
        <v xml:space="preserve">Maciej | Antal | Dr inż. |  ( 05357 ) </v>
      </c>
      <c r="P433" s="22" t="str">
        <f>VLOOKUP(K433,Prowadzacy!$F$2:$K$109,5,FALSE)</f>
        <v>K37W05D02</v>
      </c>
      <c r="Q433" s="22" t="str">
        <f>VLOOKUP(K433,Prowadzacy!$F$2:$K$109,6,FALSE)</f>
        <v>ZMPE</v>
      </c>
      <c r="R433" s="36" t="s">
        <v>1198</v>
      </c>
      <c r="S433" s="22" t="str">
        <f>VLOOKUP(R433,Prowadzacy!$F$2:$K$109,2,FALSE)</f>
        <v>Adam</v>
      </c>
      <c r="T433" s="22">
        <f>VLOOKUP(R433,Prowadzacy!$F$2:$K$109,3,FALSE)</f>
        <v>0</v>
      </c>
      <c r="U433" s="22" t="str">
        <f>VLOOKUP(R433,Prowadzacy!$F$2:$K$109,4,FALSE)</f>
        <v>Gozdowiak</v>
      </c>
      <c r="V433" s="22" t="str">
        <f>VLOOKUP(R433,Prowadzacy!$F$2:$M$109,8,FALSE)</f>
        <v xml:space="preserve">Adam | Gozdowiak | Dr inż. |  ( 053111 ) </v>
      </c>
      <c r="W433" s="37"/>
      <c r="X433" s="36" t="s">
        <v>222</v>
      </c>
      <c r="Y433" s="37"/>
      <c r="Z433" s="36"/>
      <c r="AA433" s="12"/>
      <c r="AB433" s="10"/>
      <c r="AC433" s="10"/>
      <c r="AD433" s="10"/>
      <c r="AE433" s="10"/>
      <c r="AF433" s="10"/>
      <c r="AG433" s="10"/>
      <c r="AH433" s="10"/>
      <c r="AI433" s="10"/>
      <c r="AJ433" s="10"/>
      <c r="AK433" s="10"/>
      <c r="AL433" s="10"/>
    </row>
    <row r="434" spans="1:38" ht="104.25">
      <c r="A434" s="146">
        <v>429</v>
      </c>
      <c r="B434" s="22" t="str">
        <f>VLOOKUP(E434,studia!$F$1:$I$12,2,FALSE)</f>
        <v>Elektrotechnika</v>
      </c>
      <c r="C434" s="22" t="str">
        <f>VLOOKUP(E434,studia!$F$1:$I$12,3,FALSE)</f>
        <v>mgr</v>
      </c>
      <c r="D434" s="22" t="str">
        <f>VLOOKUP(E434,studia!$F$1:$I$12,4,FALSE)</f>
        <v>ETP</v>
      </c>
      <c r="E434" s="36" t="s">
        <v>441</v>
      </c>
      <c r="F434" s="22"/>
      <c r="G434" s="22"/>
      <c r="H434" s="37" t="s">
        <v>1034</v>
      </c>
      <c r="I434" s="37" t="s">
        <v>1035</v>
      </c>
      <c r="J434" s="37" t="s">
        <v>1036</v>
      </c>
      <c r="K434" s="37" t="s">
        <v>1030</v>
      </c>
      <c r="L434" s="21" t="str">
        <f>VLOOKUP(K434,Prowadzacy!$F$2:$J$109,2,FALSE)</f>
        <v>Maciej</v>
      </c>
      <c r="M434" s="21">
        <f>VLOOKUP(K434,Prowadzacy!$F$2:$K$109,3,FALSE)</f>
        <v>0</v>
      </c>
      <c r="N434" s="21" t="str">
        <f>VLOOKUP(K434,Prowadzacy!$F$2:$K$109,4,FALSE)</f>
        <v>Antal</v>
      </c>
      <c r="O434" s="22" t="str">
        <f>VLOOKUP(K434,Prowadzacy!$F$2:$M$109,8,FALSE)</f>
        <v xml:space="preserve">Maciej | Antal | Dr inż. |  ( 05357 ) </v>
      </c>
      <c r="P434" s="22" t="str">
        <f>VLOOKUP(K434,Prowadzacy!$F$2:$K$109,5,FALSE)</f>
        <v>K37W05D02</v>
      </c>
      <c r="Q434" s="22" t="str">
        <f>VLOOKUP(K434,Prowadzacy!$F$2:$K$109,6,FALSE)</f>
        <v>ZMPE</v>
      </c>
      <c r="R434" s="36" t="s">
        <v>1198</v>
      </c>
      <c r="S434" s="22" t="str">
        <f>VLOOKUP(R434,Prowadzacy!$F$2:$K$109,2,FALSE)</f>
        <v>Adam</v>
      </c>
      <c r="T434" s="22">
        <f>VLOOKUP(R434,Prowadzacy!$F$2:$K$109,3,FALSE)</f>
        <v>0</v>
      </c>
      <c r="U434" s="22" t="str">
        <f>VLOOKUP(R434,Prowadzacy!$F$2:$K$109,4,FALSE)</f>
        <v>Gozdowiak</v>
      </c>
      <c r="V434" s="22" t="str">
        <f>VLOOKUP(R434,Prowadzacy!$F$2:$M$109,8,FALSE)</f>
        <v xml:space="preserve">Adam | Gozdowiak | Dr inż. |  ( 053111 ) </v>
      </c>
      <c r="W434" s="37"/>
      <c r="X434" s="36" t="s">
        <v>222</v>
      </c>
      <c r="Y434" s="37"/>
      <c r="Z434" s="36"/>
      <c r="AA434" s="12"/>
      <c r="AB434" s="10"/>
      <c r="AC434" s="10"/>
      <c r="AD434" s="10"/>
      <c r="AE434" s="10"/>
      <c r="AF434" s="10"/>
      <c r="AG434" s="10"/>
      <c r="AH434" s="10"/>
      <c r="AI434" s="10"/>
      <c r="AJ434" s="10"/>
      <c r="AK434" s="10"/>
      <c r="AL434" s="10"/>
    </row>
    <row r="435" spans="1:38" ht="78.75">
      <c r="A435" s="151">
        <v>430</v>
      </c>
      <c r="B435" s="22" t="str">
        <f>VLOOKUP(E435,studia!$F$1:$I$12,2,FALSE)</f>
        <v>Elektrotechnika</v>
      </c>
      <c r="C435" s="22" t="str">
        <f>VLOOKUP(E435,studia!$F$1:$I$12,3,FALSE)</f>
        <v>mgr</v>
      </c>
      <c r="D435" s="22" t="str">
        <f>VLOOKUP(E435,studia!$F$1:$I$12,4,FALSE)</f>
        <v>ETP</v>
      </c>
      <c r="E435" s="36" t="s">
        <v>441</v>
      </c>
      <c r="F435" s="36"/>
      <c r="G435" s="37"/>
      <c r="H435" s="37" t="s">
        <v>1037</v>
      </c>
      <c r="I435" s="37" t="s">
        <v>1038</v>
      </c>
      <c r="J435" s="37" t="s">
        <v>1039</v>
      </c>
      <c r="K435" s="37" t="s">
        <v>1030</v>
      </c>
      <c r="L435" s="21" t="str">
        <f>VLOOKUP(K435,Prowadzacy!$F$2:$J$109,2,FALSE)</f>
        <v>Maciej</v>
      </c>
      <c r="M435" s="21">
        <f>VLOOKUP(K435,Prowadzacy!$F$2:$K$109,3,FALSE)</f>
        <v>0</v>
      </c>
      <c r="N435" s="21" t="str">
        <f>VLOOKUP(K435,Prowadzacy!$F$2:$K$109,4,FALSE)</f>
        <v>Antal</v>
      </c>
      <c r="O435" s="22" t="str">
        <f>VLOOKUP(K435,Prowadzacy!$F$2:$M$109,8,FALSE)</f>
        <v xml:space="preserve">Maciej | Antal | Dr inż. |  ( 05357 ) </v>
      </c>
      <c r="P435" s="22" t="str">
        <f>VLOOKUP(K435,Prowadzacy!$F$2:$K$109,5,FALSE)</f>
        <v>K37W05D02</v>
      </c>
      <c r="Q435" s="22" t="str">
        <f>VLOOKUP(K435,Prowadzacy!$F$2:$K$109,6,FALSE)</f>
        <v>ZMPE</v>
      </c>
      <c r="R435" s="36" t="s">
        <v>1198</v>
      </c>
      <c r="S435" s="22" t="str">
        <f>VLOOKUP(R435,Prowadzacy!$F$2:$K$109,2,FALSE)</f>
        <v>Adam</v>
      </c>
      <c r="T435" s="22">
        <f>VLOOKUP(R435,Prowadzacy!$F$2:$K$109,3,FALSE)</f>
        <v>0</v>
      </c>
      <c r="U435" s="22" t="str">
        <f>VLOOKUP(R435,Prowadzacy!$F$2:$K$109,4,FALSE)</f>
        <v>Gozdowiak</v>
      </c>
      <c r="V435" s="22" t="str">
        <f>VLOOKUP(R435,Prowadzacy!$F$2:$M$109,8,FALSE)</f>
        <v xml:space="preserve">Adam | Gozdowiak | Dr inż. |  ( 053111 ) </v>
      </c>
      <c r="W435" s="37"/>
      <c r="X435" s="36" t="s">
        <v>222</v>
      </c>
      <c r="Y435" s="37"/>
      <c r="Z435" s="36"/>
      <c r="AA435" s="12"/>
      <c r="AB435" s="10"/>
      <c r="AC435" s="10"/>
      <c r="AD435" s="10"/>
      <c r="AE435" s="10"/>
      <c r="AF435" s="10"/>
      <c r="AG435" s="10"/>
      <c r="AH435" s="10"/>
      <c r="AI435" s="10"/>
      <c r="AJ435" s="10"/>
      <c r="AK435" s="10"/>
      <c r="AL435" s="10"/>
    </row>
    <row r="436" spans="1:38" ht="129.75">
      <c r="A436" s="146">
        <v>431</v>
      </c>
      <c r="B436" s="22" t="str">
        <f>VLOOKUP(E436,studia!$F$1:$I$12,2,FALSE)</f>
        <v>Elektrotechnika</v>
      </c>
      <c r="C436" s="22" t="str">
        <f>VLOOKUP(E436,studia!$F$1:$I$12,3,FALSE)</f>
        <v>mgr</v>
      </c>
      <c r="D436" s="22" t="str">
        <f>VLOOKUP(E436,studia!$F$1:$I$12,4,FALSE)</f>
        <v>ETP</v>
      </c>
      <c r="E436" s="36" t="s">
        <v>441</v>
      </c>
      <c r="F436" s="36"/>
      <c r="G436" s="37"/>
      <c r="H436" s="37" t="s">
        <v>1040</v>
      </c>
      <c r="I436" s="37" t="s">
        <v>1041</v>
      </c>
      <c r="J436" s="37" t="s">
        <v>1042</v>
      </c>
      <c r="K436" s="37" t="s">
        <v>1030</v>
      </c>
      <c r="L436" s="21" t="str">
        <f>VLOOKUP(K436,Prowadzacy!$F$2:$J$109,2,FALSE)</f>
        <v>Maciej</v>
      </c>
      <c r="M436" s="21">
        <f>VLOOKUP(K436,Prowadzacy!$F$2:$K$109,3,FALSE)</f>
        <v>0</v>
      </c>
      <c r="N436" s="21" t="str">
        <f>VLOOKUP(K436,Prowadzacy!$F$2:$K$109,4,FALSE)</f>
        <v>Antal</v>
      </c>
      <c r="O436" s="22" t="str">
        <f>VLOOKUP(K436,Prowadzacy!$F$2:$M$109,8,FALSE)</f>
        <v xml:space="preserve">Maciej | Antal | Dr inż. |  ( 05357 ) </v>
      </c>
      <c r="P436" s="22" t="str">
        <f>VLOOKUP(K436,Prowadzacy!$F$2:$K$109,5,FALSE)</f>
        <v>K37W05D02</v>
      </c>
      <c r="Q436" s="22" t="str">
        <f>VLOOKUP(K436,Prowadzacy!$F$2:$K$109,6,FALSE)</f>
        <v>ZMPE</v>
      </c>
      <c r="R436" s="36" t="s">
        <v>1198</v>
      </c>
      <c r="S436" s="22" t="str">
        <f>VLOOKUP(R436,Prowadzacy!$F$2:$K$109,2,FALSE)</f>
        <v>Adam</v>
      </c>
      <c r="T436" s="22">
        <f>VLOOKUP(R436,Prowadzacy!$F$2:$K$109,3,FALSE)</f>
        <v>0</v>
      </c>
      <c r="U436" s="22" t="str">
        <f>VLOOKUP(R436,Prowadzacy!$F$2:$K$109,4,FALSE)</f>
        <v>Gozdowiak</v>
      </c>
      <c r="V436" s="22" t="str">
        <f>VLOOKUP(R436,Prowadzacy!$F$2:$M$109,8,FALSE)</f>
        <v xml:space="preserve">Adam | Gozdowiak | Dr inż. |  ( 053111 ) </v>
      </c>
      <c r="W436" s="37"/>
      <c r="X436" s="36" t="s">
        <v>222</v>
      </c>
      <c r="Y436" s="37"/>
      <c r="Z436" s="36"/>
      <c r="AA436" s="12"/>
      <c r="AB436" s="10"/>
      <c r="AC436" s="10"/>
      <c r="AD436" s="10"/>
      <c r="AE436" s="10"/>
      <c r="AF436" s="10"/>
      <c r="AG436" s="10"/>
      <c r="AH436" s="10"/>
      <c r="AI436" s="10"/>
      <c r="AJ436" s="10"/>
      <c r="AK436" s="10"/>
      <c r="AL436" s="10"/>
    </row>
    <row r="437" spans="1:38" ht="129.75">
      <c r="A437" s="151">
        <v>432</v>
      </c>
      <c r="B437" s="22" t="str">
        <f>VLOOKUP(E437,studia!$F$1:$I$12,2,FALSE)</f>
        <v>Elektrotechnika</v>
      </c>
      <c r="C437" s="22" t="str">
        <f>VLOOKUP(E437,studia!$F$1:$I$12,3,FALSE)</f>
        <v>mgr</v>
      </c>
      <c r="D437" s="22" t="str">
        <f>VLOOKUP(E437,studia!$F$1:$I$12,4,FALSE)</f>
        <v>ETP</v>
      </c>
      <c r="E437" s="36" t="s">
        <v>441</v>
      </c>
      <c r="F437" s="36"/>
      <c r="G437" s="37"/>
      <c r="H437" s="37" t="s">
        <v>1043</v>
      </c>
      <c r="I437" s="37" t="s">
        <v>1044</v>
      </c>
      <c r="J437" s="37" t="s">
        <v>1045</v>
      </c>
      <c r="K437" s="37" t="s">
        <v>1046</v>
      </c>
      <c r="L437" s="21" t="str">
        <f>VLOOKUP(K437,Prowadzacy!$F$2:$J$109,2,FALSE)</f>
        <v>Marek</v>
      </c>
      <c r="M437" s="21" t="str">
        <f>VLOOKUP(K437,Prowadzacy!$F$2:$K$109,3,FALSE)</f>
        <v>Paweł</v>
      </c>
      <c r="N437" s="21" t="str">
        <f>VLOOKUP(K437,Prowadzacy!$F$2:$K$109,4,FALSE)</f>
        <v>Ciurys</v>
      </c>
      <c r="O437" s="22" t="str">
        <f>VLOOKUP(K437,Prowadzacy!$F$2:$M$109,8,FALSE)</f>
        <v xml:space="preserve">Marek | Ciurys | Dr hab. inż. |  ( 05369 ) </v>
      </c>
      <c r="P437" s="22" t="str">
        <f>VLOOKUP(K437,Prowadzacy!$F$2:$K$109,5,FALSE)</f>
        <v>K37W05D02</v>
      </c>
      <c r="Q437" s="22" t="str">
        <f>VLOOKUP(K437,Prowadzacy!$F$2:$K$109,6,FALSE)</f>
        <v>ZMPE</v>
      </c>
      <c r="R437" s="36" t="s">
        <v>1030</v>
      </c>
      <c r="S437" s="22" t="str">
        <f>VLOOKUP(R437,Prowadzacy!$F$2:$K$109,2,FALSE)</f>
        <v>Maciej</v>
      </c>
      <c r="T437" s="22">
        <f>VLOOKUP(R437,Prowadzacy!$F$2:$K$109,3,FALSE)</f>
        <v>0</v>
      </c>
      <c r="U437" s="22" t="str">
        <f>VLOOKUP(R437,Prowadzacy!$F$2:$K$109,4,FALSE)</f>
        <v>Antal</v>
      </c>
      <c r="V437" s="22" t="str">
        <f>VLOOKUP(R437,Prowadzacy!$F$2:$M$109,8,FALSE)</f>
        <v xml:space="preserve">Maciej | Antal | Dr inż. |  ( 05357 ) </v>
      </c>
      <c r="W437" s="37"/>
      <c r="X437" s="36" t="s">
        <v>222</v>
      </c>
      <c r="Y437" s="37"/>
      <c r="Z437" s="36"/>
      <c r="AA437" s="12"/>
      <c r="AB437" s="10"/>
      <c r="AC437" s="10"/>
      <c r="AD437" s="10"/>
      <c r="AE437" s="10"/>
      <c r="AF437" s="10"/>
      <c r="AG437" s="10"/>
      <c r="AH437" s="10"/>
      <c r="AI437" s="10"/>
      <c r="AJ437" s="10"/>
      <c r="AK437" s="10"/>
      <c r="AL437" s="10"/>
    </row>
    <row r="438" spans="1:38" ht="117">
      <c r="A438" s="146">
        <v>433</v>
      </c>
      <c r="B438" s="22" t="str">
        <f>VLOOKUP(E438,studia!$F$1:$I$12,2,FALSE)</f>
        <v>Elektrotechnika</v>
      </c>
      <c r="C438" s="22" t="str">
        <f>VLOOKUP(E438,studia!$F$1:$I$12,3,FALSE)</f>
        <v>mgr</v>
      </c>
      <c r="D438" s="22" t="str">
        <f>VLOOKUP(E438,studia!$F$1:$I$12,4,FALSE)</f>
        <v>ETP</v>
      </c>
      <c r="E438" s="36" t="s">
        <v>441</v>
      </c>
      <c r="F438" s="36"/>
      <c r="G438" s="37"/>
      <c r="H438" s="37" t="s">
        <v>1047</v>
      </c>
      <c r="I438" s="37" t="s">
        <v>1048</v>
      </c>
      <c r="J438" s="37" t="s">
        <v>1049</v>
      </c>
      <c r="K438" s="37" t="s">
        <v>1046</v>
      </c>
      <c r="L438" s="21" t="str">
        <f>VLOOKUP(K438,Prowadzacy!$F$2:$J$109,2,FALSE)</f>
        <v>Marek</v>
      </c>
      <c r="M438" s="21" t="str">
        <f>VLOOKUP(K438,Prowadzacy!$F$2:$K$109,3,FALSE)</f>
        <v>Paweł</v>
      </c>
      <c r="N438" s="21" t="str">
        <f>VLOOKUP(K438,Prowadzacy!$F$2:$K$109,4,FALSE)</f>
        <v>Ciurys</v>
      </c>
      <c r="O438" s="22" t="str">
        <f>VLOOKUP(K438,Prowadzacy!$F$2:$M$109,8,FALSE)</f>
        <v xml:space="preserve">Marek | Ciurys | Dr hab. inż. |  ( 05369 ) </v>
      </c>
      <c r="P438" s="22" t="str">
        <f>VLOOKUP(K438,Prowadzacy!$F$2:$K$109,5,FALSE)</f>
        <v>K37W05D02</v>
      </c>
      <c r="Q438" s="22" t="str">
        <f>VLOOKUP(K438,Prowadzacy!$F$2:$K$109,6,FALSE)</f>
        <v>ZMPE</v>
      </c>
      <c r="R438" s="36" t="s">
        <v>1030</v>
      </c>
      <c r="S438" s="22" t="str">
        <f>VLOOKUP(R438,Prowadzacy!$F$2:$K$109,2,FALSE)</f>
        <v>Maciej</v>
      </c>
      <c r="T438" s="22">
        <f>VLOOKUP(R438,Prowadzacy!$F$2:$K$109,3,FALSE)</f>
        <v>0</v>
      </c>
      <c r="U438" s="22" t="str">
        <f>VLOOKUP(R438,Prowadzacy!$F$2:$K$109,4,FALSE)</f>
        <v>Antal</v>
      </c>
      <c r="V438" s="22" t="str">
        <f>VLOOKUP(R438,Prowadzacy!$F$2:$M$109,8,FALSE)</f>
        <v xml:space="preserve">Maciej | Antal | Dr inż. |  ( 05357 ) </v>
      </c>
      <c r="W438" s="37"/>
      <c r="X438" s="36" t="s">
        <v>222</v>
      </c>
      <c r="Y438" s="37"/>
      <c r="Z438" s="36"/>
      <c r="AA438" s="12"/>
      <c r="AB438" s="10"/>
      <c r="AC438" s="10"/>
      <c r="AD438" s="10"/>
      <c r="AE438" s="10"/>
      <c r="AF438" s="10"/>
      <c r="AG438" s="10"/>
      <c r="AH438" s="10"/>
      <c r="AI438" s="10"/>
      <c r="AJ438" s="10"/>
      <c r="AK438" s="10"/>
      <c r="AL438" s="10"/>
    </row>
    <row r="439" spans="1:38" ht="53.25">
      <c r="A439" s="151">
        <v>434</v>
      </c>
      <c r="B439" s="22" t="str">
        <f>VLOOKUP(E439,studia!$F$1:$I$12,2,FALSE)</f>
        <v>Elektrotechnika</v>
      </c>
      <c r="C439" s="22" t="str">
        <f>VLOOKUP(E439,studia!$F$1:$I$12,3,FALSE)</f>
        <v>mgr</v>
      </c>
      <c r="D439" s="22" t="str">
        <f>VLOOKUP(E439,studia!$F$1:$I$12,4,FALSE)</f>
        <v>ETP</v>
      </c>
      <c r="E439" s="36" t="s">
        <v>441</v>
      </c>
      <c r="F439" s="36"/>
      <c r="G439" s="37"/>
      <c r="H439" s="37" t="s">
        <v>1052</v>
      </c>
      <c r="I439" s="37" t="s">
        <v>1053</v>
      </c>
      <c r="J439" s="37" t="s">
        <v>1054</v>
      </c>
      <c r="K439" s="37" t="s">
        <v>1046</v>
      </c>
      <c r="L439" s="21" t="str">
        <f>VLOOKUP(K439,Prowadzacy!$F$2:$J$109,2,FALSE)</f>
        <v>Marek</v>
      </c>
      <c r="M439" s="21" t="str">
        <f>VLOOKUP(K439,Prowadzacy!$F$2:$K$109,3,FALSE)</f>
        <v>Paweł</v>
      </c>
      <c r="N439" s="21" t="str">
        <f>VLOOKUP(K439,Prowadzacy!$F$2:$K$109,4,FALSE)</f>
        <v>Ciurys</v>
      </c>
      <c r="O439" s="22" t="str">
        <f>VLOOKUP(K439,Prowadzacy!$F$2:$M$109,8,FALSE)</f>
        <v xml:space="preserve">Marek | Ciurys | Dr hab. inż. |  ( 05369 ) </v>
      </c>
      <c r="P439" s="22" t="str">
        <f>VLOOKUP(K439,Prowadzacy!$F$2:$K$109,5,FALSE)</f>
        <v>K37W05D02</v>
      </c>
      <c r="Q439" s="22" t="str">
        <f>VLOOKUP(K439,Prowadzacy!$F$2:$K$109,6,FALSE)</f>
        <v>ZMPE</v>
      </c>
      <c r="R439" s="36" t="s">
        <v>1030</v>
      </c>
      <c r="S439" s="22" t="str">
        <f>VLOOKUP(R439,Prowadzacy!$F$2:$K$109,2,FALSE)</f>
        <v>Maciej</v>
      </c>
      <c r="T439" s="22">
        <f>VLOOKUP(R439,Prowadzacy!$F$2:$K$109,3,FALSE)</f>
        <v>0</v>
      </c>
      <c r="U439" s="22" t="str">
        <f>VLOOKUP(R439,Prowadzacy!$F$2:$K$109,4,FALSE)</f>
        <v>Antal</v>
      </c>
      <c r="V439" s="22" t="str">
        <f>VLOOKUP(R439,Prowadzacy!$F$2:$M$109,8,FALSE)</f>
        <v xml:space="preserve">Maciej | Antal | Dr inż. |  ( 05357 ) </v>
      </c>
      <c r="W439" s="37"/>
      <c r="X439" s="36" t="s">
        <v>222</v>
      </c>
      <c r="Y439" s="37"/>
      <c r="Z439" s="36"/>
      <c r="AA439" s="12"/>
      <c r="AB439" s="10"/>
      <c r="AC439" s="10"/>
      <c r="AD439" s="10"/>
      <c r="AE439" s="10"/>
      <c r="AF439" s="10"/>
      <c r="AG439" s="10"/>
      <c r="AH439" s="10"/>
      <c r="AI439" s="10"/>
      <c r="AJ439" s="10"/>
      <c r="AK439" s="10"/>
      <c r="AL439" s="10"/>
    </row>
    <row r="440" spans="1:38" ht="117">
      <c r="A440" s="146">
        <v>435</v>
      </c>
      <c r="B440" s="22" t="str">
        <f>VLOOKUP(E440,studia!$F$1:$I$12,2,FALSE)</f>
        <v>Elektrotechnika</v>
      </c>
      <c r="C440" s="22" t="str">
        <f>VLOOKUP(E440,studia!$F$1:$I$12,3,FALSE)</f>
        <v>mgr</v>
      </c>
      <c r="D440" s="22" t="str">
        <f>VLOOKUP(E440,studia!$F$1:$I$12,4,FALSE)</f>
        <v>ETP</v>
      </c>
      <c r="E440" s="36" t="s">
        <v>441</v>
      </c>
      <c r="F440" s="36"/>
      <c r="G440" s="37"/>
      <c r="H440" s="37" t="s">
        <v>1058</v>
      </c>
      <c r="I440" s="37" t="s">
        <v>1059</v>
      </c>
      <c r="J440" s="37" t="s">
        <v>1060</v>
      </c>
      <c r="K440" s="37" t="s">
        <v>1046</v>
      </c>
      <c r="L440" s="21" t="str">
        <f>VLOOKUP(K440,Prowadzacy!$F$2:$J$109,2,FALSE)</f>
        <v>Marek</v>
      </c>
      <c r="M440" s="21" t="str">
        <f>VLOOKUP(K440,Prowadzacy!$F$2:$K$109,3,FALSE)</f>
        <v>Paweł</v>
      </c>
      <c r="N440" s="21" t="str">
        <f>VLOOKUP(K440,Prowadzacy!$F$2:$K$109,4,FALSE)</f>
        <v>Ciurys</v>
      </c>
      <c r="O440" s="22" t="str">
        <f>VLOOKUP(K440,Prowadzacy!$F$2:$M$109,8,FALSE)</f>
        <v xml:space="preserve">Marek | Ciurys | Dr hab. inż. |  ( 05369 ) </v>
      </c>
      <c r="P440" s="22" t="str">
        <f>VLOOKUP(K440,Prowadzacy!$F$2:$K$109,5,FALSE)</f>
        <v>K37W05D02</v>
      </c>
      <c r="Q440" s="22" t="str">
        <f>VLOOKUP(K440,Prowadzacy!$F$2:$K$109,6,FALSE)</f>
        <v>ZMPE</v>
      </c>
      <c r="R440" s="36" t="s">
        <v>1030</v>
      </c>
      <c r="S440" s="22" t="str">
        <f>VLOOKUP(R440,Prowadzacy!$F$2:$K$109,2,FALSE)</f>
        <v>Maciej</v>
      </c>
      <c r="T440" s="22">
        <f>VLOOKUP(R440,Prowadzacy!$F$2:$K$109,3,FALSE)</f>
        <v>0</v>
      </c>
      <c r="U440" s="22" t="str">
        <f>VLOOKUP(R440,Prowadzacy!$F$2:$K$109,4,FALSE)</f>
        <v>Antal</v>
      </c>
      <c r="V440" s="22" t="str">
        <f>VLOOKUP(R440,Prowadzacy!$F$2:$M$109,8,FALSE)</f>
        <v xml:space="preserve">Maciej | Antal | Dr inż. |  ( 05357 ) </v>
      </c>
      <c r="W440" s="37"/>
      <c r="X440" s="36" t="s">
        <v>222</v>
      </c>
      <c r="Y440" s="37"/>
      <c r="Z440" s="36"/>
      <c r="AA440" s="12"/>
      <c r="AB440" s="10"/>
      <c r="AC440" s="10"/>
      <c r="AD440" s="10"/>
      <c r="AE440" s="10"/>
      <c r="AF440" s="10"/>
      <c r="AG440" s="10"/>
      <c r="AH440" s="10"/>
      <c r="AI440" s="10"/>
      <c r="AJ440" s="10"/>
      <c r="AK440" s="10"/>
      <c r="AL440" s="10"/>
    </row>
    <row r="441" spans="1:38" ht="117">
      <c r="A441" s="151">
        <v>436</v>
      </c>
      <c r="B441" s="22" t="str">
        <f>VLOOKUP(E441,studia!$F$1:$I$12,2,FALSE)</f>
        <v>Elektrotechnika</v>
      </c>
      <c r="C441" s="22" t="str">
        <f>VLOOKUP(E441,studia!$F$1:$I$12,3,FALSE)</f>
        <v>mgr</v>
      </c>
      <c r="D441" s="22" t="str">
        <f>VLOOKUP(E441,studia!$F$1:$I$12,4,FALSE)</f>
        <v>ETP</v>
      </c>
      <c r="E441" s="36" t="s">
        <v>441</v>
      </c>
      <c r="F441" s="36"/>
      <c r="G441" s="37"/>
      <c r="H441" s="37" t="s">
        <v>1202</v>
      </c>
      <c r="I441" s="37" t="s">
        <v>1203</v>
      </c>
      <c r="J441" s="37" t="s">
        <v>2038</v>
      </c>
      <c r="K441" s="37" t="s">
        <v>1198</v>
      </c>
      <c r="L441" s="21" t="str">
        <f>VLOOKUP(K441,Prowadzacy!$F$2:$J$109,2,FALSE)</f>
        <v>Adam</v>
      </c>
      <c r="M441" s="21">
        <f>VLOOKUP(K441,Prowadzacy!$F$2:$K$109,3,FALSE)</f>
        <v>0</v>
      </c>
      <c r="N441" s="21" t="str">
        <f>VLOOKUP(K441,Prowadzacy!$F$2:$K$109,4,FALSE)</f>
        <v>Gozdowiak</v>
      </c>
      <c r="O441" s="22" t="str">
        <f>VLOOKUP(K441,Prowadzacy!$F$2:$M$109,8,FALSE)</f>
        <v xml:space="preserve">Adam | Gozdowiak | Dr inż. |  ( 053111 ) </v>
      </c>
      <c r="P441" s="22" t="str">
        <f>VLOOKUP(K441,Prowadzacy!$F$2:$K$109,5,FALSE)</f>
        <v>K37W05D02</v>
      </c>
      <c r="Q441" s="22" t="str">
        <f>VLOOKUP(K441,Prowadzacy!$F$2:$K$109,6,FALSE)</f>
        <v>ZMPE</v>
      </c>
      <c r="R441" s="36" t="s">
        <v>1030</v>
      </c>
      <c r="S441" s="22" t="str">
        <f>VLOOKUP(R441,Prowadzacy!$F$2:$K$109,2,FALSE)</f>
        <v>Maciej</v>
      </c>
      <c r="T441" s="22">
        <f>VLOOKUP(R441,Prowadzacy!$F$2:$K$109,3,FALSE)</f>
        <v>0</v>
      </c>
      <c r="U441" s="22" t="str">
        <f>VLOOKUP(R441,Prowadzacy!$F$2:$K$109,4,FALSE)</f>
        <v>Antal</v>
      </c>
      <c r="V441" s="22" t="str">
        <f>VLOOKUP(R441,Prowadzacy!$F$2:$M$109,8,FALSE)</f>
        <v xml:space="preserve">Maciej | Antal | Dr inż. |  ( 05357 ) </v>
      </c>
      <c r="W441" s="37"/>
      <c r="X441" s="36" t="s">
        <v>222</v>
      </c>
      <c r="Y441" s="37"/>
      <c r="Z441" s="36"/>
      <c r="AA441" s="12"/>
      <c r="AB441" s="10"/>
      <c r="AC441" s="10"/>
      <c r="AD441" s="10"/>
      <c r="AE441" s="10"/>
      <c r="AF441" s="10"/>
      <c r="AG441" s="10"/>
      <c r="AH441" s="10"/>
      <c r="AI441" s="10"/>
      <c r="AJ441" s="10"/>
      <c r="AK441" s="10"/>
      <c r="AL441" s="10"/>
    </row>
    <row r="442" spans="1:38" ht="142.5">
      <c r="A442" s="146">
        <v>437</v>
      </c>
      <c r="B442" s="22" t="str">
        <f>VLOOKUP(E442,studia!$F$1:$I$12,2,FALSE)</f>
        <v>Elektrotechnika</v>
      </c>
      <c r="C442" s="22" t="str">
        <f>VLOOKUP(E442,studia!$F$1:$I$12,3,FALSE)</f>
        <v>mgr</v>
      </c>
      <c r="D442" s="22" t="str">
        <f>VLOOKUP(E442,studia!$F$1:$I$12,4,FALSE)</f>
        <v>ETP</v>
      </c>
      <c r="E442" s="36" t="s">
        <v>441</v>
      </c>
      <c r="F442" s="36"/>
      <c r="G442" s="37"/>
      <c r="H442" s="37" t="s">
        <v>1207</v>
      </c>
      <c r="I442" s="37" t="s">
        <v>1208</v>
      </c>
      <c r="J442" s="37" t="s">
        <v>1209</v>
      </c>
      <c r="K442" s="37" t="s">
        <v>1198</v>
      </c>
      <c r="L442" s="21" t="str">
        <f>VLOOKUP(K442,Prowadzacy!$F$2:$J$109,2,FALSE)</f>
        <v>Adam</v>
      </c>
      <c r="M442" s="21">
        <f>VLOOKUP(K442,Prowadzacy!$F$2:$K$109,3,FALSE)</f>
        <v>0</v>
      </c>
      <c r="N442" s="21" t="str">
        <f>VLOOKUP(K442,Prowadzacy!$F$2:$K$109,4,FALSE)</f>
        <v>Gozdowiak</v>
      </c>
      <c r="O442" s="22" t="str">
        <f>VLOOKUP(K442,Prowadzacy!$F$2:$M$109,8,FALSE)</f>
        <v xml:space="preserve">Adam | Gozdowiak | Dr inż. |  ( 053111 ) </v>
      </c>
      <c r="P442" s="22" t="str">
        <f>VLOOKUP(K442,Prowadzacy!$F$2:$K$109,5,FALSE)</f>
        <v>K37W05D02</v>
      </c>
      <c r="Q442" s="22" t="str">
        <f>VLOOKUP(K442,Prowadzacy!$F$2:$K$109,6,FALSE)</f>
        <v>ZMPE</v>
      </c>
      <c r="R442" s="36" t="s">
        <v>1030</v>
      </c>
      <c r="S442" s="22" t="str">
        <f>VLOOKUP(R442,Prowadzacy!$F$2:$K$109,2,FALSE)</f>
        <v>Maciej</v>
      </c>
      <c r="T442" s="22">
        <f>VLOOKUP(R442,Prowadzacy!$F$2:$K$109,3,FALSE)</f>
        <v>0</v>
      </c>
      <c r="U442" s="22" t="str">
        <f>VLOOKUP(R442,Prowadzacy!$F$2:$K$109,4,FALSE)</f>
        <v>Antal</v>
      </c>
      <c r="V442" s="22" t="str">
        <f>VLOOKUP(R442,Prowadzacy!$F$2:$M$109,8,FALSE)</f>
        <v xml:space="preserve">Maciej | Antal | Dr inż. |  ( 05357 ) </v>
      </c>
      <c r="W442" s="37"/>
      <c r="X442" s="36" t="s">
        <v>222</v>
      </c>
      <c r="Y442" s="37"/>
      <c r="Z442" s="36"/>
      <c r="AA442" s="12"/>
      <c r="AB442" s="10"/>
      <c r="AC442" s="10"/>
      <c r="AD442" s="10"/>
      <c r="AE442" s="10"/>
      <c r="AF442" s="10"/>
      <c r="AG442" s="10"/>
      <c r="AH442" s="10"/>
      <c r="AI442" s="10"/>
      <c r="AJ442" s="10"/>
      <c r="AK442" s="10"/>
      <c r="AL442" s="10"/>
    </row>
    <row r="443" spans="1:38" ht="91.5">
      <c r="A443" s="151">
        <v>438</v>
      </c>
      <c r="B443" s="22" t="str">
        <f>VLOOKUP(E443,studia!$F$1:$I$12,2,FALSE)</f>
        <v>Elektrotechnika</v>
      </c>
      <c r="C443" s="22" t="str">
        <f>VLOOKUP(E443,studia!$F$1:$I$12,3,FALSE)</f>
        <v>mgr</v>
      </c>
      <c r="D443" s="22" t="str">
        <f>VLOOKUP(E443,studia!$F$1:$I$12,4,FALSE)</f>
        <v>ETP</v>
      </c>
      <c r="E443" s="36" t="s">
        <v>441</v>
      </c>
      <c r="F443" s="36"/>
      <c r="G443" s="37"/>
      <c r="H443" s="37" t="s">
        <v>1210</v>
      </c>
      <c r="I443" s="37" t="s">
        <v>1211</v>
      </c>
      <c r="J443" s="37" t="s">
        <v>2039</v>
      </c>
      <c r="K443" s="37" t="s">
        <v>1198</v>
      </c>
      <c r="L443" s="21" t="str">
        <f>VLOOKUP(K443,Prowadzacy!$F$2:$J$109,2,FALSE)</f>
        <v>Adam</v>
      </c>
      <c r="M443" s="21">
        <f>VLOOKUP(K443,Prowadzacy!$F$2:$K$109,3,FALSE)</f>
        <v>0</v>
      </c>
      <c r="N443" s="21" t="str">
        <f>VLOOKUP(K443,Prowadzacy!$F$2:$K$109,4,FALSE)</f>
        <v>Gozdowiak</v>
      </c>
      <c r="O443" s="22" t="str">
        <f>VLOOKUP(K443,Prowadzacy!$F$2:$M$109,8,FALSE)</f>
        <v xml:space="preserve">Adam | Gozdowiak | Dr inż. |  ( 053111 ) </v>
      </c>
      <c r="P443" s="22" t="str">
        <f>VLOOKUP(K443,Prowadzacy!$F$2:$K$109,5,FALSE)</f>
        <v>K37W05D02</v>
      </c>
      <c r="Q443" s="22" t="str">
        <f>VLOOKUP(K443,Prowadzacy!$F$2:$K$109,6,FALSE)</f>
        <v>ZMPE</v>
      </c>
      <c r="R443" s="36" t="s">
        <v>1030</v>
      </c>
      <c r="S443" s="22" t="str">
        <f>VLOOKUP(R443,Prowadzacy!$F$2:$K$109,2,FALSE)</f>
        <v>Maciej</v>
      </c>
      <c r="T443" s="22">
        <f>VLOOKUP(R443,Prowadzacy!$F$2:$K$109,3,FALSE)</f>
        <v>0</v>
      </c>
      <c r="U443" s="22" t="str">
        <f>VLOOKUP(R443,Prowadzacy!$F$2:$K$109,4,FALSE)</f>
        <v>Antal</v>
      </c>
      <c r="V443" s="22" t="str">
        <f>VLOOKUP(R443,Prowadzacy!$F$2:$M$109,8,FALSE)</f>
        <v xml:space="preserve">Maciej | Antal | Dr inż. |  ( 05357 ) </v>
      </c>
      <c r="W443" s="37"/>
      <c r="X443" s="36" t="s">
        <v>222</v>
      </c>
      <c r="Y443" s="37"/>
      <c r="Z443" s="36"/>
      <c r="AA443" s="12"/>
      <c r="AB443" s="10"/>
      <c r="AC443" s="10"/>
      <c r="AD443" s="10"/>
      <c r="AE443" s="10"/>
      <c r="AF443" s="10"/>
      <c r="AG443" s="10"/>
      <c r="AH443" s="10"/>
      <c r="AI443" s="10"/>
      <c r="AJ443" s="10"/>
      <c r="AK443" s="10"/>
      <c r="AL443" s="10"/>
    </row>
    <row r="444" spans="1:38" ht="193.5">
      <c r="A444" s="146">
        <v>439</v>
      </c>
      <c r="B444" s="22" t="str">
        <f>VLOOKUP(E444,studia!$F$1:$I$12,2,FALSE)</f>
        <v>Elektrotechnika</v>
      </c>
      <c r="C444" s="22" t="str">
        <f>VLOOKUP(E444,studia!$F$1:$I$12,3,FALSE)</f>
        <v>mgr</v>
      </c>
      <c r="D444" s="22" t="str">
        <f>VLOOKUP(E444,studia!$F$1:$I$12,4,FALSE)</f>
        <v>ETP</v>
      </c>
      <c r="E444" s="36" t="s">
        <v>441</v>
      </c>
      <c r="F444" s="36"/>
      <c r="G444" s="37"/>
      <c r="H444" s="37" t="s">
        <v>1274</v>
      </c>
      <c r="I444" s="37" t="s">
        <v>1275</v>
      </c>
      <c r="J444" s="37" t="s">
        <v>1276</v>
      </c>
      <c r="K444" s="37" t="s">
        <v>1277</v>
      </c>
      <c r="L444" s="21" t="str">
        <f>VLOOKUP(K444,Prowadzacy!$F$2:$J$109,2,FALSE)</f>
        <v>Aleksander</v>
      </c>
      <c r="M444" s="21">
        <f>VLOOKUP(K444,Prowadzacy!$F$2:$K$109,3,FALSE)</f>
        <v>0</v>
      </c>
      <c r="N444" s="21" t="str">
        <f>VLOOKUP(K444,Prowadzacy!$F$2:$K$109,4,FALSE)</f>
        <v>Leicht</v>
      </c>
      <c r="O444" s="22" t="str">
        <f>VLOOKUP(K444,Prowadzacy!$F$2:$M$109,8,FALSE)</f>
        <v xml:space="preserve">Aleksander | Leicht | Dr inż. |  ( 5388 ) </v>
      </c>
      <c r="P444" s="22" t="str">
        <f>VLOOKUP(K444,Prowadzacy!$F$2:$K$109,5,FALSE)</f>
        <v>K37W05D02</v>
      </c>
      <c r="Q444" s="22" t="str">
        <f>VLOOKUP(K444,Prowadzacy!$F$2:$K$109,6,FALSE)</f>
        <v>ZMPE</v>
      </c>
      <c r="R444" s="36" t="s">
        <v>1046</v>
      </c>
      <c r="S444" s="22" t="str">
        <f>VLOOKUP(R444,Prowadzacy!$F$2:$K$109,2,FALSE)</f>
        <v>Marek</v>
      </c>
      <c r="T444" s="22" t="str">
        <f>VLOOKUP(R444,Prowadzacy!$F$2:$K$109,3,FALSE)</f>
        <v>Paweł</v>
      </c>
      <c r="U444" s="22" t="str">
        <f>VLOOKUP(R444,Prowadzacy!$F$2:$K$109,4,FALSE)</f>
        <v>Ciurys</v>
      </c>
      <c r="V444" s="22" t="str">
        <f>VLOOKUP(R444,Prowadzacy!$F$2:$M$109,8,FALSE)</f>
        <v xml:space="preserve">Marek | Ciurys | Dr hab. inż. |  ( 05369 ) </v>
      </c>
      <c r="W444" s="37"/>
      <c r="X444" s="36" t="s">
        <v>222</v>
      </c>
      <c r="Y444" s="37"/>
      <c r="Z444" s="36"/>
      <c r="AA444" s="12"/>
      <c r="AB444" s="10"/>
      <c r="AC444" s="10"/>
      <c r="AD444" s="10"/>
      <c r="AE444" s="10"/>
      <c r="AF444" s="10"/>
      <c r="AG444" s="10"/>
      <c r="AH444" s="10"/>
      <c r="AI444" s="10"/>
      <c r="AJ444" s="10"/>
      <c r="AK444" s="10"/>
      <c r="AL444" s="10"/>
    </row>
    <row r="445" spans="1:38" ht="193.5">
      <c r="A445" s="151">
        <v>440</v>
      </c>
      <c r="B445" s="22" t="str">
        <f>VLOOKUP(E445,studia!$F$1:$I$12,2,FALSE)</f>
        <v>Elektrotechnika</v>
      </c>
      <c r="C445" s="22" t="str">
        <f>VLOOKUP(E445,studia!$F$1:$I$12,3,FALSE)</f>
        <v>mgr</v>
      </c>
      <c r="D445" s="22" t="str">
        <f>VLOOKUP(E445,studia!$F$1:$I$12,4,FALSE)</f>
        <v>ETP</v>
      </c>
      <c r="E445" s="36" t="s">
        <v>441</v>
      </c>
      <c r="F445" s="36"/>
      <c r="G445" s="37"/>
      <c r="H445" s="37" t="s">
        <v>1278</v>
      </c>
      <c r="I445" s="37" t="s">
        <v>1279</v>
      </c>
      <c r="J445" s="37" t="s">
        <v>1280</v>
      </c>
      <c r="K445" s="37" t="s">
        <v>1277</v>
      </c>
      <c r="L445" s="21" t="str">
        <f>VLOOKUP(K445,Prowadzacy!$F$2:$J$109,2,FALSE)</f>
        <v>Aleksander</v>
      </c>
      <c r="M445" s="21">
        <f>VLOOKUP(K445,Prowadzacy!$F$2:$K$109,3,FALSE)</f>
        <v>0</v>
      </c>
      <c r="N445" s="21" t="str">
        <f>VLOOKUP(K445,Prowadzacy!$F$2:$K$109,4,FALSE)</f>
        <v>Leicht</v>
      </c>
      <c r="O445" s="22" t="str">
        <f>VLOOKUP(K445,Prowadzacy!$F$2:$M$109,8,FALSE)</f>
        <v xml:space="preserve">Aleksander | Leicht | Dr inż. |  ( 5388 ) </v>
      </c>
      <c r="P445" s="22" t="str">
        <f>VLOOKUP(K445,Prowadzacy!$F$2:$K$109,5,FALSE)</f>
        <v>K37W05D02</v>
      </c>
      <c r="Q445" s="22" t="str">
        <f>VLOOKUP(K445,Prowadzacy!$F$2:$K$109,6,FALSE)</f>
        <v>ZMPE</v>
      </c>
      <c r="R445" s="36" t="s">
        <v>1046</v>
      </c>
      <c r="S445" s="22" t="str">
        <f>VLOOKUP(R445,Prowadzacy!$F$2:$K$109,2,FALSE)</f>
        <v>Marek</v>
      </c>
      <c r="T445" s="22" t="str">
        <f>VLOOKUP(R445,Prowadzacy!$F$2:$K$109,3,FALSE)</f>
        <v>Paweł</v>
      </c>
      <c r="U445" s="22" t="str">
        <f>VLOOKUP(R445,Prowadzacy!$F$2:$K$109,4,FALSE)</f>
        <v>Ciurys</v>
      </c>
      <c r="V445" s="22" t="str">
        <f>VLOOKUP(R445,Prowadzacy!$F$2:$M$109,8,FALSE)</f>
        <v xml:space="preserve">Marek | Ciurys | Dr hab. inż. |  ( 05369 ) </v>
      </c>
      <c r="W445" s="37"/>
      <c r="X445" s="36" t="s">
        <v>222</v>
      </c>
      <c r="Y445" s="37"/>
      <c r="Z445" s="36"/>
      <c r="AA445" s="12"/>
      <c r="AB445" s="10"/>
      <c r="AC445" s="10"/>
      <c r="AD445" s="10"/>
      <c r="AE445" s="10"/>
      <c r="AF445" s="10"/>
      <c r="AG445" s="10"/>
      <c r="AH445" s="10"/>
      <c r="AI445" s="10"/>
      <c r="AJ445" s="10"/>
      <c r="AK445" s="10"/>
      <c r="AL445" s="10"/>
    </row>
    <row r="446" spans="1:38" ht="193.5">
      <c r="A446" s="146">
        <v>441</v>
      </c>
      <c r="B446" s="22" t="str">
        <f>VLOOKUP(E446,studia!$F$1:$I$12,2,FALSE)</f>
        <v>Elektrotechnika</v>
      </c>
      <c r="C446" s="22" t="str">
        <f>VLOOKUP(E446,studia!$F$1:$I$12,3,FALSE)</f>
        <v>mgr</v>
      </c>
      <c r="D446" s="22" t="str">
        <f>VLOOKUP(E446,studia!$F$1:$I$12,4,FALSE)</f>
        <v>ETP</v>
      </c>
      <c r="E446" s="36" t="s">
        <v>441</v>
      </c>
      <c r="F446" s="36"/>
      <c r="G446" s="37"/>
      <c r="H446" s="37" t="s">
        <v>1284</v>
      </c>
      <c r="I446" s="37" t="s">
        <v>1285</v>
      </c>
      <c r="J446" s="37" t="s">
        <v>1286</v>
      </c>
      <c r="K446" s="37" t="s">
        <v>1277</v>
      </c>
      <c r="L446" s="21" t="str">
        <f>VLOOKUP(K446,Prowadzacy!$F$2:$J$109,2,FALSE)</f>
        <v>Aleksander</v>
      </c>
      <c r="M446" s="21">
        <f>VLOOKUP(K446,Prowadzacy!$F$2:$K$109,3,FALSE)</f>
        <v>0</v>
      </c>
      <c r="N446" s="21" t="str">
        <f>VLOOKUP(K446,Prowadzacy!$F$2:$K$109,4,FALSE)</f>
        <v>Leicht</v>
      </c>
      <c r="O446" s="22" t="str">
        <f>VLOOKUP(K446,Prowadzacy!$F$2:$M$109,8,FALSE)</f>
        <v xml:space="preserve">Aleksander | Leicht | Dr inż. |  ( 5388 ) </v>
      </c>
      <c r="P446" s="22" t="str">
        <f>VLOOKUP(K446,Prowadzacy!$F$2:$K$109,5,FALSE)</f>
        <v>K37W05D02</v>
      </c>
      <c r="Q446" s="22" t="str">
        <f>VLOOKUP(K446,Prowadzacy!$F$2:$K$109,6,FALSE)</f>
        <v>ZMPE</v>
      </c>
      <c r="R446" s="36" t="s">
        <v>1030</v>
      </c>
      <c r="S446" s="22" t="str">
        <f>VLOOKUP(R446,Prowadzacy!$F$2:$K$109,2,FALSE)</f>
        <v>Maciej</v>
      </c>
      <c r="T446" s="22">
        <f>VLOOKUP(R446,Prowadzacy!$F$2:$K$109,3,FALSE)</f>
        <v>0</v>
      </c>
      <c r="U446" s="22" t="str">
        <f>VLOOKUP(R446,Prowadzacy!$F$2:$K$109,4,FALSE)</f>
        <v>Antal</v>
      </c>
      <c r="V446" s="22" t="str">
        <f>VLOOKUP(R446,Prowadzacy!$F$2:$M$109,8,FALSE)</f>
        <v xml:space="preserve">Maciej | Antal | Dr inż. |  ( 05357 ) </v>
      </c>
      <c r="W446" s="37"/>
      <c r="X446" s="36" t="s">
        <v>222</v>
      </c>
      <c r="Y446" s="37"/>
      <c r="Z446" s="36"/>
      <c r="AA446" s="12"/>
      <c r="AB446" s="10"/>
      <c r="AC446" s="10"/>
      <c r="AD446" s="10"/>
      <c r="AE446" s="10"/>
      <c r="AF446" s="10"/>
      <c r="AG446" s="10"/>
      <c r="AH446" s="10"/>
      <c r="AI446" s="10"/>
      <c r="AJ446" s="10"/>
      <c r="AK446" s="10"/>
      <c r="AL446" s="10"/>
    </row>
    <row r="447" spans="1:38" ht="206.25">
      <c r="A447" s="151">
        <v>442</v>
      </c>
      <c r="B447" s="22" t="str">
        <f>VLOOKUP(E447,studia!$F$1:$I$12,2,FALSE)</f>
        <v>Elektrotechnika</v>
      </c>
      <c r="C447" s="22" t="str">
        <f>VLOOKUP(E447,studia!$F$1:$I$12,3,FALSE)</f>
        <v>mgr</v>
      </c>
      <c r="D447" s="22" t="str">
        <f>VLOOKUP(E447,studia!$F$1:$I$12,4,FALSE)</f>
        <v>ETP</v>
      </c>
      <c r="E447" s="36" t="s">
        <v>441</v>
      </c>
      <c r="F447" s="36"/>
      <c r="G447" s="37"/>
      <c r="H447" s="37" t="s">
        <v>1287</v>
      </c>
      <c r="I447" s="37" t="s">
        <v>1288</v>
      </c>
      <c r="J447" s="37" t="s">
        <v>1289</v>
      </c>
      <c r="K447" s="37" t="s">
        <v>1277</v>
      </c>
      <c r="L447" s="21" t="str">
        <f>VLOOKUP(K447,Prowadzacy!$F$2:$J$109,2,FALSE)</f>
        <v>Aleksander</v>
      </c>
      <c r="M447" s="21">
        <f>VLOOKUP(K447,Prowadzacy!$F$2:$K$109,3,FALSE)</f>
        <v>0</v>
      </c>
      <c r="N447" s="21" t="str">
        <f>VLOOKUP(K447,Prowadzacy!$F$2:$K$109,4,FALSE)</f>
        <v>Leicht</v>
      </c>
      <c r="O447" s="22" t="str">
        <f>VLOOKUP(K447,Prowadzacy!$F$2:$M$109,8,FALSE)</f>
        <v xml:space="preserve">Aleksander | Leicht | Dr inż. |  ( 5388 ) </v>
      </c>
      <c r="P447" s="22" t="str">
        <f>VLOOKUP(K447,Prowadzacy!$F$2:$K$109,5,FALSE)</f>
        <v>K37W05D02</v>
      </c>
      <c r="Q447" s="22" t="str">
        <f>VLOOKUP(K447,Prowadzacy!$F$2:$K$109,6,FALSE)</f>
        <v>ZMPE</v>
      </c>
      <c r="R447" s="36" t="s">
        <v>1030</v>
      </c>
      <c r="S447" s="22" t="str">
        <f>VLOOKUP(R447,Prowadzacy!$F$2:$K$109,2,FALSE)</f>
        <v>Maciej</v>
      </c>
      <c r="T447" s="22">
        <f>VLOOKUP(R447,Prowadzacy!$F$2:$K$109,3,FALSE)</f>
        <v>0</v>
      </c>
      <c r="U447" s="22" t="str">
        <f>VLOOKUP(R447,Prowadzacy!$F$2:$K$109,4,FALSE)</f>
        <v>Antal</v>
      </c>
      <c r="V447" s="22" t="str">
        <f>VLOOKUP(R447,Prowadzacy!$F$2:$M$109,8,FALSE)</f>
        <v xml:space="preserve">Maciej | Antal | Dr inż. |  ( 05357 ) </v>
      </c>
      <c r="W447" s="37"/>
      <c r="X447" s="36" t="s">
        <v>222</v>
      </c>
      <c r="Y447" s="37"/>
      <c r="Z447" s="36"/>
      <c r="AA447" s="12"/>
      <c r="AB447" s="10"/>
      <c r="AC447" s="10"/>
      <c r="AD447" s="10"/>
      <c r="AE447" s="10"/>
      <c r="AF447" s="10"/>
      <c r="AG447" s="10"/>
      <c r="AH447" s="10"/>
      <c r="AI447" s="10"/>
      <c r="AJ447" s="10"/>
      <c r="AK447" s="10"/>
      <c r="AL447" s="10"/>
    </row>
    <row r="448" spans="1:38" ht="206.25">
      <c r="A448" s="146">
        <v>443</v>
      </c>
      <c r="B448" s="22" t="str">
        <f>VLOOKUP(E448,studia!$F$1:$I$12,2,FALSE)</f>
        <v>Elektrotechnika</v>
      </c>
      <c r="C448" s="22" t="str">
        <f>VLOOKUP(E448,studia!$F$1:$I$12,3,FALSE)</f>
        <v>mgr</v>
      </c>
      <c r="D448" s="22" t="str">
        <f>VLOOKUP(E448,studia!$F$1:$I$12,4,FALSE)</f>
        <v>ETP</v>
      </c>
      <c r="E448" s="36" t="s">
        <v>441</v>
      </c>
      <c r="F448" s="36"/>
      <c r="G448" s="37"/>
      <c r="H448" s="37" t="s">
        <v>1371</v>
      </c>
      <c r="I448" s="37" t="s">
        <v>1372</v>
      </c>
      <c r="J448" s="37" t="s">
        <v>1373</v>
      </c>
      <c r="K448" s="37" t="s">
        <v>1367</v>
      </c>
      <c r="L448" s="21" t="str">
        <f>VLOOKUP(K448,Prowadzacy!$F$2:$J$109,2,FALSE)</f>
        <v>Grzegorz</v>
      </c>
      <c r="M448" s="21" t="str">
        <f>VLOOKUP(K448,Prowadzacy!$F$2:$K$109,3,FALSE)</f>
        <v>Jakub</v>
      </c>
      <c r="N448" s="21" t="str">
        <f>VLOOKUP(K448,Prowadzacy!$F$2:$K$109,4,FALSE)</f>
        <v>Tarchała</v>
      </c>
      <c r="O448" s="22" t="str">
        <f>VLOOKUP(K448,Prowadzacy!$F$2:$M$109,8,FALSE)</f>
        <v xml:space="preserve">Grzegorz | Tarchała | Dr hab. inż. |  ( 05385 ) </v>
      </c>
      <c r="P448" s="22" t="str">
        <f>VLOOKUP(K448,Prowadzacy!$F$2:$K$109,5,FALSE)</f>
        <v>K37W05D02</v>
      </c>
      <c r="Q448" s="22" t="str">
        <f>VLOOKUP(K448,Prowadzacy!$F$2:$K$109,6,FALSE)</f>
        <v>ZNEMAP</v>
      </c>
      <c r="R448" s="36" t="s">
        <v>1499</v>
      </c>
      <c r="S448" s="22" t="str">
        <f>VLOOKUP(R448,Prowadzacy!$F$2:$K$109,2,FALSE)</f>
        <v>Leszek</v>
      </c>
      <c r="T448" s="22">
        <f>VLOOKUP(R448,Prowadzacy!$F$2:$K$109,3,FALSE)</f>
        <v>0</v>
      </c>
      <c r="U448" s="22" t="str">
        <f>VLOOKUP(R448,Prowadzacy!$F$2:$K$109,4,FALSE)</f>
        <v>Pawlaczyk</v>
      </c>
      <c r="V448" s="22" t="str">
        <f>VLOOKUP(R448,Prowadzacy!$F$2:$M$109,8,FALSE)</f>
        <v xml:space="preserve">Leszek | Pawlaczyk | Dr hab. inż. |  ( 05336 ) </v>
      </c>
      <c r="W448" s="37"/>
      <c r="X448" s="36" t="s">
        <v>222</v>
      </c>
      <c r="Y448" s="37"/>
      <c r="Z448" s="36"/>
      <c r="AA448" s="12"/>
      <c r="AB448" s="10"/>
      <c r="AC448" s="10"/>
      <c r="AD448" s="10"/>
      <c r="AE448" s="10"/>
      <c r="AF448" s="10"/>
      <c r="AG448" s="10"/>
      <c r="AH448" s="10"/>
      <c r="AI448" s="10"/>
      <c r="AJ448" s="10"/>
      <c r="AK448" s="10"/>
      <c r="AL448" s="10"/>
    </row>
    <row r="449" spans="1:38" ht="66">
      <c r="A449" s="151">
        <v>444</v>
      </c>
      <c r="B449" s="22" t="str">
        <f>VLOOKUP(E449,studia!$F$1:$I$12,2,FALSE)</f>
        <v>Elektrotechnika</v>
      </c>
      <c r="C449" s="22" t="str">
        <f>VLOOKUP(E449,studia!$F$1:$I$12,3,FALSE)</f>
        <v>mgr</v>
      </c>
      <c r="D449" s="22" t="str">
        <f>VLOOKUP(E449,studia!$F$1:$I$12,4,FALSE)</f>
        <v>ETP</v>
      </c>
      <c r="E449" s="36" t="s">
        <v>441</v>
      </c>
      <c r="F449" s="36"/>
      <c r="G449" s="37"/>
      <c r="H449" s="37" t="s">
        <v>1447</v>
      </c>
      <c r="I449" s="37" t="s">
        <v>1448</v>
      </c>
      <c r="J449" s="37" t="s">
        <v>1449</v>
      </c>
      <c r="K449" s="37" t="s">
        <v>1450</v>
      </c>
      <c r="L449" s="21" t="str">
        <f>VLOOKUP(K449,Prowadzacy!$F$2:$J$109,2,FALSE)</f>
        <v>Tomasz</v>
      </c>
      <c r="M449" s="21" t="str">
        <f>VLOOKUP(K449,Prowadzacy!$F$2:$K$109,3,FALSE)</f>
        <v>Jacek</v>
      </c>
      <c r="N449" s="21" t="str">
        <f>VLOOKUP(K449,Prowadzacy!$F$2:$K$109,4,FALSE)</f>
        <v>Zawilak</v>
      </c>
      <c r="O449" s="22" t="str">
        <f>VLOOKUP(K449,Prowadzacy!$F$2:$M$109,8,FALSE)</f>
        <v xml:space="preserve">Tomasz | Zawilak | Dr inż. |  ( 05362 ) </v>
      </c>
      <c r="P449" s="22" t="str">
        <f>VLOOKUP(K449,Prowadzacy!$F$2:$K$109,5,FALSE)</f>
        <v>K37W05D02</v>
      </c>
      <c r="Q449" s="22" t="str">
        <f>VLOOKUP(K449,Prowadzacy!$F$2:$K$109,6,FALSE)</f>
        <v>ZMPE</v>
      </c>
      <c r="R449" s="36" t="s">
        <v>1198</v>
      </c>
      <c r="S449" s="22" t="str">
        <f>VLOOKUP(R449,Prowadzacy!$F$2:$K$109,2,FALSE)</f>
        <v>Adam</v>
      </c>
      <c r="T449" s="22">
        <f>VLOOKUP(R449,Prowadzacy!$F$2:$K$109,3,FALSE)</f>
        <v>0</v>
      </c>
      <c r="U449" s="22" t="str">
        <f>VLOOKUP(R449,Prowadzacy!$F$2:$K$109,4,FALSE)</f>
        <v>Gozdowiak</v>
      </c>
      <c r="V449" s="22" t="str">
        <f>VLOOKUP(R449,Prowadzacy!$F$2:$M$109,8,FALSE)</f>
        <v xml:space="preserve">Adam | Gozdowiak | Dr inż. |  ( 053111 ) </v>
      </c>
      <c r="W449" s="37"/>
      <c r="X449" s="36" t="s">
        <v>222</v>
      </c>
      <c r="Y449" s="37"/>
      <c r="Z449" s="36"/>
      <c r="AA449" s="12"/>
      <c r="AB449" s="10"/>
      <c r="AC449" s="10"/>
      <c r="AD449" s="10"/>
      <c r="AE449" s="10"/>
      <c r="AF449" s="10"/>
      <c r="AG449" s="10"/>
      <c r="AH449" s="10"/>
      <c r="AI449" s="10"/>
      <c r="AJ449" s="10"/>
      <c r="AK449" s="10"/>
      <c r="AL449" s="10"/>
    </row>
    <row r="450" spans="1:38" ht="66">
      <c r="A450" s="146">
        <v>445</v>
      </c>
      <c r="B450" s="22" t="str">
        <f>VLOOKUP(E450,studia!$F$1:$I$12,2,FALSE)</f>
        <v>Elektrotechnika</v>
      </c>
      <c r="C450" s="22" t="str">
        <f>VLOOKUP(E450,studia!$F$1:$I$12,3,FALSE)</f>
        <v>mgr</v>
      </c>
      <c r="D450" s="22" t="str">
        <f>VLOOKUP(E450,studia!$F$1:$I$12,4,FALSE)</f>
        <v>ETP</v>
      </c>
      <c r="E450" s="36" t="s">
        <v>441</v>
      </c>
      <c r="F450" s="36"/>
      <c r="G450" s="37"/>
      <c r="H450" s="37" t="s">
        <v>1451</v>
      </c>
      <c r="I450" s="37" t="s">
        <v>1452</v>
      </c>
      <c r="J450" s="37" t="s">
        <v>1453</v>
      </c>
      <c r="K450" s="37" t="s">
        <v>1450</v>
      </c>
      <c r="L450" s="21" t="str">
        <f>VLOOKUP(K450,Prowadzacy!$F$2:$J$109,2,FALSE)</f>
        <v>Tomasz</v>
      </c>
      <c r="M450" s="21" t="str">
        <f>VLOOKUP(K450,Prowadzacy!$F$2:$K$109,3,FALSE)</f>
        <v>Jacek</v>
      </c>
      <c r="N450" s="21" t="str">
        <f>VLOOKUP(K450,Prowadzacy!$F$2:$K$109,4,FALSE)</f>
        <v>Zawilak</v>
      </c>
      <c r="O450" s="22" t="str">
        <f>VLOOKUP(K450,Prowadzacy!$F$2:$M$109,8,FALSE)</f>
        <v xml:space="preserve">Tomasz | Zawilak | Dr inż. |  ( 05362 ) </v>
      </c>
      <c r="P450" s="22" t="str">
        <f>VLOOKUP(K450,Prowadzacy!$F$2:$K$109,5,FALSE)</f>
        <v>K37W05D02</v>
      </c>
      <c r="Q450" s="22" t="str">
        <f>VLOOKUP(K450,Prowadzacy!$F$2:$K$109,6,FALSE)</f>
        <v>ZMPE</v>
      </c>
      <c r="R450" s="36" t="s">
        <v>1198</v>
      </c>
      <c r="S450" s="22" t="str">
        <f>VLOOKUP(R450,Prowadzacy!$F$2:$K$109,2,FALSE)</f>
        <v>Adam</v>
      </c>
      <c r="T450" s="22">
        <f>VLOOKUP(R450,Prowadzacy!$F$2:$K$109,3,FALSE)</f>
        <v>0</v>
      </c>
      <c r="U450" s="22" t="str">
        <f>VLOOKUP(R450,Prowadzacy!$F$2:$K$109,4,FALSE)</f>
        <v>Gozdowiak</v>
      </c>
      <c r="V450" s="22" t="str">
        <f>VLOOKUP(R450,Prowadzacy!$F$2:$M$109,8,FALSE)</f>
        <v xml:space="preserve">Adam | Gozdowiak | Dr inż. |  ( 053111 ) </v>
      </c>
      <c r="W450" s="37"/>
      <c r="X450" s="36" t="s">
        <v>222</v>
      </c>
      <c r="Y450" s="37"/>
      <c r="Z450" s="36"/>
      <c r="AA450" s="12"/>
      <c r="AB450" s="10"/>
      <c r="AC450" s="10"/>
      <c r="AD450" s="10"/>
      <c r="AE450" s="10"/>
      <c r="AF450" s="10"/>
      <c r="AG450" s="10"/>
      <c r="AH450" s="10"/>
      <c r="AI450" s="10"/>
      <c r="AJ450" s="10"/>
      <c r="AK450" s="10"/>
      <c r="AL450" s="10"/>
    </row>
    <row r="451" spans="1:38" ht="78.75">
      <c r="A451" s="151">
        <v>446</v>
      </c>
      <c r="B451" s="22" t="str">
        <f>VLOOKUP(E451,studia!$F$1:$I$12,2,FALSE)</f>
        <v>Elektrotechnika</v>
      </c>
      <c r="C451" s="22" t="str">
        <f>VLOOKUP(E451,studia!$F$1:$I$12,3,FALSE)</f>
        <v>mgr</v>
      </c>
      <c r="D451" s="22" t="str">
        <f>VLOOKUP(E451,studia!$F$1:$I$12,4,FALSE)</f>
        <v>ETP</v>
      </c>
      <c r="E451" s="36" t="s">
        <v>441</v>
      </c>
      <c r="F451" s="36"/>
      <c r="G451" s="37"/>
      <c r="H451" s="37" t="s">
        <v>1454</v>
      </c>
      <c r="I451" s="37" t="s">
        <v>1455</v>
      </c>
      <c r="J451" s="37" t="s">
        <v>1456</v>
      </c>
      <c r="K451" s="37" t="s">
        <v>1450</v>
      </c>
      <c r="L451" s="21" t="str">
        <f>VLOOKUP(K451,Prowadzacy!$F$2:$J$109,2,FALSE)</f>
        <v>Tomasz</v>
      </c>
      <c r="M451" s="21" t="str">
        <f>VLOOKUP(K451,Prowadzacy!$F$2:$K$109,3,FALSE)</f>
        <v>Jacek</v>
      </c>
      <c r="N451" s="21" t="str">
        <f>VLOOKUP(K451,Prowadzacy!$F$2:$K$109,4,FALSE)</f>
        <v>Zawilak</v>
      </c>
      <c r="O451" s="22" t="str">
        <f>VLOOKUP(K451,Prowadzacy!$F$2:$M$109,8,FALSE)</f>
        <v xml:space="preserve">Tomasz | Zawilak | Dr inż. |  ( 05362 ) </v>
      </c>
      <c r="P451" s="22" t="str">
        <f>VLOOKUP(K451,Prowadzacy!$F$2:$K$109,5,FALSE)</f>
        <v>K37W05D02</v>
      </c>
      <c r="Q451" s="22" t="str">
        <f>VLOOKUP(K451,Prowadzacy!$F$2:$K$109,6,FALSE)</f>
        <v>ZMPE</v>
      </c>
      <c r="R451" s="36" t="s">
        <v>1198</v>
      </c>
      <c r="S451" s="22" t="str">
        <f>VLOOKUP(R451,Prowadzacy!$F$2:$K$109,2,FALSE)</f>
        <v>Adam</v>
      </c>
      <c r="T451" s="22">
        <f>VLOOKUP(R451,Prowadzacy!$F$2:$K$109,3,FALSE)</f>
        <v>0</v>
      </c>
      <c r="U451" s="22" t="str">
        <f>VLOOKUP(R451,Prowadzacy!$F$2:$K$109,4,FALSE)</f>
        <v>Gozdowiak</v>
      </c>
      <c r="V451" s="22" t="str">
        <f>VLOOKUP(R451,Prowadzacy!$F$2:$M$109,8,FALSE)</f>
        <v xml:space="preserve">Adam | Gozdowiak | Dr inż. |  ( 053111 ) </v>
      </c>
      <c r="W451" s="37"/>
      <c r="X451" s="36" t="s">
        <v>222</v>
      </c>
      <c r="Y451" s="37"/>
      <c r="Z451" s="36"/>
      <c r="AA451" s="12"/>
      <c r="AB451" s="10"/>
      <c r="AC451" s="10"/>
      <c r="AD451" s="10"/>
      <c r="AE451" s="10"/>
      <c r="AF451" s="10"/>
      <c r="AG451" s="10"/>
      <c r="AH451" s="10"/>
      <c r="AI451" s="10"/>
      <c r="AJ451" s="10"/>
      <c r="AK451" s="10"/>
      <c r="AL451" s="10"/>
    </row>
    <row r="452" spans="1:38" ht="104.25">
      <c r="A452" s="146">
        <v>447</v>
      </c>
      <c r="B452" s="22" t="str">
        <f>VLOOKUP(E452,studia!$F$1:$I$12,2,FALSE)</f>
        <v>Elektrotechnika</v>
      </c>
      <c r="C452" s="22" t="str">
        <f>VLOOKUP(E452,studia!$F$1:$I$12,3,FALSE)</f>
        <v>mgr</v>
      </c>
      <c r="D452" s="22" t="str">
        <f>VLOOKUP(E452,studia!$F$1:$I$12,4,FALSE)</f>
        <v>ETP</v>
      </c>
      <c r="E452" s="36" t="s">
        <v>441</v>
      </c>
      <c r="F452" s="163" t="s">
        <v>2172</v>
      </c>
      <c r="G452" s="37" t="s">
        <v>230</v>
      </c>
      <c r="H452" s="37" t="s">
        <v>1583</v>
      </c>
      <c r="I452" s="37" t="s">
        <v>1584</v>
      </c>
      <c r="J452" s="37" t="s">
        <v>1585</v>
      </c>
      <c r="K452" s="37" t="s">
        <v>1573</v>
      </c>
      <c r="L452" s="21" t="str">
        <f>VLOOKUP(K452,Prowadzacy!$F$2:$J$109,2,FALSE)</f>
        <v>Tomasz</v>
      </c>
      <c r="M452" s="21">
        <f>VLOOKUP(K452,Prowadzacy!$F$2:$K$109,3,FALSE)</f>
        <v>0</v>
      </c>
      <c r="N452" s="21" t="str">
        <f>VLOOKUP(K452,Prowadzacy!$F$2:$K$109,4,FALSE)</f>
        <v>Czapka</v>
      </c>
      <c r="O452" s="22" t="str">
        <f>VLOOKUP(K452,Prowadzacy!$F$2:$M$109,8,FALSE)</f>
        <v xml:space="preserve">Tomasz | Czapka | Dr inż. |  ( 05158 ) </v>
      </c>
      <c r="P452" s="22" t="str">
        <f>VLOOKUP(K452,Prowadzacy!$F$2:$K$109,5,FALSE)</f>
        <v>K38W05D02</v>
      </c>
      <c r="Q452" s="22" t="str">
        <f>VLOOKUP(K452,Prowadzacy!$F$2:$K$109,6,FALSE)</f>
        <v>ZE</v>
      </c>
      <c r="R452" s="36" t="s">
        <v>1614</v>
      </c>
      <c r="S452" s="22" t="str">
        <f>VLOOKUP(R452,Prowadzacy!$F$2:$K$109,2,FALSE)</f>
        <v>Marcin</v>
      </c>
      <c r="T452" s="22" t="str">
        <f>VLOOKUP(R452,Prowadzacy!$F$2:$K$109,3,FALSE)</f>
        <v>przemysław</v>
      </c>
      <c r="U452" s="22" t="str">
        <f>VLOOKUP(R452,Prowadzacy!$F$2:$K$109,4,FALSE)</f>
        <v>Lewandowski</v>
      </c>
      <c r="V452" s="22" t="str">
        <f>VLOOKUP(R452,Prowadzacy!$F$2:$M$109,8,FALSE)</f>
        <v xml:space="preserve">Marcin | Lewandowski | Dr inż. |  ( 05166 ) </v>
      </c>
      <c r="W452" s="37"/>
      <c r="X452" s="36" t="s">
        <v>222</v>
      </c>
      <c r="Y452" s="37"/>
      <c r="Z452" s="36"/>
      <c r="AA452" s="12"/>
      <c r="AB452" s="10"/>
      <c r="AC452" s="10"/>
      <c r="AD452" s="10"/>
      <c r="AE452" s="10"/>
      <c r="AF452" s="10"/>
      <c r="AG452" s="10"/>
      <c r="AH452" s="10"/>
      <c r="AI452" s="10"/>
      <c r="AJ452" s="10"/>
      <c r="AK452" s="10"/>
      <c r="AL452" s="10"/>
    </row>
    <row r="453" spans="1:38" ht="91.5">
      <c r="A453" s="151">
        <v>448</v>
      </c>
      <c r="B453" s="22" t="str">
        <f>VLOOKUP(E453,studia!$F$1:$I$12,2,FALSE)</f>
        <v>Elektrotechnika</v>
      </c>
      <c r="C453" s="22" t="str">
        <f>VLOOKUP(E453,studia!$F$1:$I$12,3,FALSE)</f>
        <v>mgr</v>
      </c>
      <c r="D453" s="22" t="str">
        <f>VLOOKUP(E453,studia!$F$1:$I$12,4,FALSE)</f>
        <v>ETP</v>
      </c>
      <c r="E453" s="36" t="s">
        <v>441</v>
      </c>
      <c r="F453" s="163" t="s">
        <v>2172</v>
      </c>
      <c r="G453" s="37" t="s">
        <v>230</v>
      </c>
      <c r="H453" s="37" t="s">
        <v>1673</v>
      </c>
      <c r="I453" s="37" t="s">
        <v>1674</v>
      </c>
      <c r="J453" s="37" t="s">
        <v>1675</v>
      </c>
      <c r="K453" s="37" t="s">
        <v>1672</v>
      </c>
      <c r="L453" s="21" t="str">
        <f>VLOOKUP(K453,Prowadzacy!$F$2:$J$109,2,FALSE)</f>
        <v>Maciej</v>
      </c>
      <c r="M453" s="21" t="str">
        <f>VLOOKUP(K453,Prowadzacy!$F$2:$K$109,3,FALSE)</f>
        <v>Władysław</v>
      </c>
      <c r="N453" s="21" t="str">
        <f>VLOOKUP(K453,Prowadzacy!$F$2:$K$109,4,FALSE)</f>
        <v>Jaroszewski</v>
      </c>
      <c r="O453" s="22" t="str">
        <f>VLOOKUP(K453,Prowadzacy!$F$2:$M$109,8,FALSE)</f>
        <v xml:space="preserve">Maciej | Jaroszewski | Dr hab. inż. |  ( 05104 ) </v>
      </c>
      <c r="P453" s="22" t="str">
        <f>VLOOKUP(K453,Prowadzacy!$F$2:$K$109,5,FALSE)</f>
        <v>K38W05D02</v>
      </c>
      <c r="Q453" s="22" t="str">
        <f>VLOOKUP(K453,Prowadzacy!$F$2:$K$109,6,FALSE)</f>
        <v>ZWN</v>
      </c>
      <c r="R453" s="36" t="s">
        <v>1573</v>
      </c>
      <c r="S453" s="22" t="str">
        <f>VLOOKUP(R453,Prowadzacy!$F$2:$K$109,2,FALSE)</f>
        <v>Tomasz</v>
      </c>
      <c r="T453" s="22">
        <f>VLOOKUP(R453,Prowadzacy!$F$2:$K$109,3,FALSE)</f>
        <v>0</v>
      </c>
      <c r="U453" s="22" t="str">
        <f>VLOOKUP(R453,Prowadzacy!$F$2:$K$109,4,FALSE)</f>
        <v>Czapka</v>
      </c>
      <c r="V453" s="22" t="str">
        <f>VLOOKUP(R453,Prowadzacy!$F$2:$M$109,8,FALSE)</f>
        <v xml:space="preserve">Tomasz | Czapka | Dr inż. |  ( 05158 ) </v>
      </c>
      <c r="W453" s="37"/>
      <c r="X453" s="36" t="s">
        <v>222</v>
      </c>
      <c r="Y453" s="37"/>
      <c r="Z453" s="36"/>
      <c r="AA453" s="12"/>
      <c r="AB453" s="10"/>
      <c r="AC453" s="10"/>
      <c r="AD453" s="10"/>
      <c r="AE453" s="10"/>
      <c r="AF453" s="10"/>
      <c r="AG453" s="10"/>
      <c r="AH453" s="10"/>
      <c r="AI453" s="10"/>
      <c r="AJ453" s="10"/>
      <c r="AK453" s="10"/>
      <c r="AL453" s="10"/>
    </row>
    <row r="454" spans="1:38" ht="117">
      <c r="A454" s="146">
        <v>449</v>
      </c>
      <c r="B454" s="22" t="str">
        <f>VLOOKUP(E454,studia!$F$1:$I$12,2,FALSE)</f>
        <v>Elektrotechnika</v>
      </c>
      <c r="C454" s="22" t="str">
        <f>VLOOKUP(E454,studia!$F$1:$I$12,3,FALSE)</f>
        <v>mgr</v>
      </c>
      <c r="D454" s="22" t="str">
        <f>VLOOKUP(E454,studia!$F$1:$I$12,4,FALSE)</f>
        <v>ETP</v>
      </c>
      <c r="E454" s="36" t="s">
        <v>441</v>
      </c>
      <c r="F454" s="36"/>
      <c r="G454" s="37"/>
      <c r="H454" s="37" t="s">
        <v>1615</v>
      </c>
      <c r="I454" s="37" t="s">
        <v>1616</v>
      </c>
      <c r="J454" s="37" t="s">
        <v>1617</v>
      </c>
      <c r="K454" s="37" t="s">
        <v>1614</v>
      </c>
      <c r="L454" s="21" t="str">
        <f>VLOOKUP(K454,Prowadzacy!$F$2:$J$109,2,FALSE)</f>
        <v>Marcin</v>
      </c>
      <c r="M454" s="21" t="str">
        <f>VLOOKUP(K454,Prowadzacy!$F$2:$K$109,3,FALSE)</f>
        <v>przemysław</v>
      </c>
      <c r="N454" s="21" t="str">
        <f>VLOOKUP(K454,Prowadzacy!$F$2:$K$109,4,FALSE)</f>
        <v>Lewandowski</v>
      </c>
      <c r="O454" s="22" t="str">
        <f>VLOOKUP(K454,Prowadzacy!$F$2:$M$109,8,FALSE)</f>
        <v xml:space="preserve">Marcin | Lewandowski | Dr inż. |  ( 05166 ) </v>
      </c>
      <c r="P454" s="22" t="str">
        <f>VLOOKUP(K454,Prowadzacy!$F$2:$K$109,5,FALSE)</f>
        <v>K38W05D02</v>
      </c>
      <c r="Q454" s="22" t="str">
        <f>VLOOKUP(K454,Prowadzacy!$F$2:$K$109,6,FALSE)</f>
        <v>ZE</v>
      </c>
      <c r="R454" s="36" t="s">
        <v>1573</v>
      </c>
      <c r="S454" s="22" t="str">
        <f>VLOOKUP(R454,Prowadzacy!$F$2:$K$109,2,FALSE)</f>
        <v>Tomasz</v>
      </c>
      <c r="T454" s="22">
        <f>VLOOKUP(R454,Prowadzacy!$F$2:$K$109,3,FALSE)</f>
        <v>0</v>
      </c>
      <c r="U454" s="22" t="str">
        <f>VLOOKUP(R454,Prowadzacy!$F$2:$K$109,4,FALSE)</f>
        <v>Czapka</v>
      </c>
      <c r="V454" s="22" t="str">
        <f>VLOOKUP(R454,Prowadzacy!$F$2:$M$109,8,FALSE)</f>
        <v xml:space="preserve">Tomasz | Czapka | Dr inż. |  ( 05158 ) </v>
      </c>
      <c r="W454" s="37"/>
      <c r="X454" s="36" t="s">
        <v>222</v>
      </c>
      <c r="Y454" s="37"/>
      <c r="Z454" s="36"/>
      <c r="AA454" s="12"/>
      <c r="AB454" s="10"/>
      <c r="AC454" s="10"/>
      <c r="AD454" s="10"/>
      <c r="AE454" s="10"/>
      <c r="AF454" s="10"/>
      <c r="AG454" s="10"/>
      <c r="AH454" s="10"/>
      <c r="AI454" s="10"/>
      <c r="AJ454" s="10"/>
      <c r="AK454" s="10"/>
      <c r="AL454" s="10"/>
    </row>
    <row r="455" spans="1:38" ht="155.25">
      <c r="A455" s="151">
        <v>450</v>
      </c>
      <c r="B455" s="22" t="str">
        <f>VLOOKUP(E455,studia!$F$1:$I$12,2,FALSE)</f>
        <v>Elektrotechnika</v>
      </c>
      <c r="C455" s="22" t="str">
        <f>VLOOKUP(E455,studia!$F$1:$I$12,3,FALSE)</f>
        <v>mgr</v>
      </c>
      <c r="D455" s="22" t="str">
        <f>VLOOKUP(E455,studia!$F$1:$I$12,4,FALSE)</f>
        <v>ETP</v>
      </c>
      <c r="E455" s="36" t="s">
        <v>441</v>
      </c>
      <c r="F455" s="163" t="s">
        <v>2172</v>
      </c>
      <c r="G455" s="37" t="s">
        <v>230</v>
      </c>
      <c r="H455" s="37" t="s">
        <v>1513</v>
      </c>
      <c r="I455" s="37" t="s">
        <v>1514</v>
      </c>
      <c r="J455" s="37" t="s">
        <v>1515</v>
      </c>
      <c r="K455" s="37" t="s">
        <v>1509</v>
      </c>
      <c r="L455" s="21" t="str">
        <f>VLOOKUP(K455,Prowadzacy!$F$2:$J$109,2,FALSE)</f>
        <v>Agnieszka</v>
      </c>
      <c r="M455" s="21">
        <f>VLOOKUP(K455,Prowadzacy!$F$2:$K$109,3,FALSE)</f>
        <v>0</v>
      </c>
      <c r="N455" s="21" t="str">
        <f>VLOOKUP(K455,Prowadzacy!$F$2:$K$109,4,FALSE)</f>
        <v>Mirkowska</v>
      </c>
      <c r="O455" s="22" t="str">
        <f>VLOOKUP(K455,Prowadzacy!$F$2:$M$109,8,FALSE)</f>
        <v xml:space="preserve">Agnieszka | Mirkowska | Dr inż. |  ( 05178 ) </v>
      </c>
      <c r="P455" s="22" t="str">
        <f>VLOOKUP(K455,Prowadzacy!$F$2:$K$109,5,FALSE)</f>
        <v>K38W05D02</v>
      </c>
      <c r="Q455" s="22" t="str">
        <f>VLOOKUP(K455,Prowadzacy!$F$2:$K$109,6,FALSE)</f>
        <v>ZE</v>
      </c>
      <c r="R455" s="36" t="s">
        <v>1542</v>
      </c>
      <c r="S455" s="22" t="str">
        <f>VLOOKUP(R455,Prowadzacy!$F$2:$K$109,2,FALSE)</f>
        <v>Adam</v>
      </c>
      <c r="T455" s="22" t="str">
        <f>VLOOKUP(R455,Prowadzacy!$F$2:$K$109,3,FALSE)</f>
        <v>Łukasz</v>
      </c>
      <c r="U455" s="22" t="str">
        <f>VLOOKUP(R455,Prowadzacy!$F$2:$K$109,4,FALSE)</f>
        <v>Pelesz</v>
      </c>
      <c r="V455" s="22" t="str">
        <f>VLOOKUP(R455,Prowadzacy!$F$2:$M$109,8,FALSE)</f>
        <v xml:space="preserve">Adam | Pelesz | Dr inż. |  ( 05170 ) </v>
      </c>
      <c r="W455" s="37"/>
      <c r="X455" s="36" t="s">
        <v>222</v>
      </c>
      <c r="Y455" s="37"/>
      <c r="Z455" s="36" t="s">
        <v>222</v>
      </c>
      <c r="AA455" s="12"/>
      <c r="AB455" s="10"/>
      <c r="AC455" s="10"/>
      <c r="AD455" s="10"/>
      <c r="AE455" s="10"/>
      <c r="AF455" s="10"/>
      <c r="AG455" s="10"/>
      <c r="AH455" s="10"/>
      <c r="AI455" s="10"/>
      <c r="AJ455" s="10"/>
      <c r="AK455" s="10"/>
      <c r="AL455" s="10"/>
    </row>
    <row r="456" spans="1:38" ht="142.5">
      <c r="A456" s="146">
        <v>451</v>
      </c>
      <c r="B456" s="22" t="str">
        <f>VLOOKUP(E456,studia!$F$1:$I$12,2,FALSE)</f>
        <v>Elektrotechnika</v>
      </c>
      <c r="C456" s="22" t="str">
        <f>VLOOKUP(E456,studia!$F$1:$I$12,3,FALSE)</f>
        <v>mgr</v>
      </c>
      <c r="D456" s="22" t="str">
        <f>VLOOKUP(E456,studia!$F$1:$I$12,4,FALSE)</f>
        <v>ETP</v>
      </c>
      <c r="E456" s="36" t="s">
        <v>441</v>
      </c>
      <c r="F456" s="36"/>
      <c r="G456" s="37"/>
      <c r="H456" s="37" t="s">
        <v>1539</v>
      </c>
      <c r="I456" s="37" t="s">
        <v>1540</v>
      </c>
      <c r="J456" s="37" t="s">
        <v>1541</v>
      </c>
      <c r="K456" s="37" t="s">
        <v>1542</v>
      </c>
      <c r="L456" s="21" t="str">
        <f>VLOOKUP(K456,Prowadzacy!$F$2:$J$109,2,FALSE)</f>
        <v>Adam</v>
      </c>
      <c r="M456" s="21" t="str">
        <f>VLOOKUP(K456,Prowadzacy!$F$2:$K$109,3,FALSE)</f>
        <v>Łukasz</v>
      </c>
      <c r="N456" s="21" t="str">
        <f>VLOOKUP(K456,Prowadzacy!$F$2:$K$109,4,FALSE)</f>
        <v>Pelesz</v>
      </c>
      <c r="O456" s="22" t="str">
        <f>VLOOKUP(K456,Prowadzacy!$F$2:$M$109,8,FALSE)</f>
        <v xml:space="preserve">Adam | Pelesz | Dr inż. |  ( 05170 ) </v>
      </c>
      <c r="P456" s="22" t="str">
        <f>VLOOKUP(K456,Prowadzacy!$F$2:$K$109,5,FALSE)</f>
        <v>K38W05D02</v>
      </c>
      <c r="Q456" s="22" t="str">
        <f>VLOOKUP(K456,Prowadzacy!$F$2:$K$109,6,FALSE)</f>
        <v>ZWN</v>
      </c>
      <c r="R456" s="36" t="s">
        <v>1573</v>
      </c>
      <c r="S456" s="22" t="str">
        <f>VLOOKUP(R456,Prowadzacy!$F$2:$K$109,2,FALSE)</f>
        <v>Tomasz</v>
      </c>
      <c r="T456" s="22">
        <f>VLOOKUP(R456,Prowadzacy!$F$2:$K$109,3,FALSE)</f>
        <v>0</v>
      </c>
      <c r="U456" s="22" t="str">
        <f>VLOOKUP(R456,Prowadzacy!$F$2:$K$109,4,FALSE)</f>
        <v>Czapka</v>
      </c>
      <c r="V456" s="22" t="str">
        <f>VLOOKUP(R456,Prowadzacy!$F$2:$M$109,8,FALSE)</f>
        <v xml:space="preserve">Tomasz | Czapka | Dr inż. |  ( 05158 ) </v>
      </c>
      <c r="W456" s="37"/>
      <c r="X456" s="36" t="s">
        <v>222</v>
      </c>
      <c r="Y456" s="37"/>
      <c r="Z456" s="36"/>
      <c r="AA456" s="12"/>
      <c r="AB456" s="10"/>
      <c r="AC456" s="10"/>
      <c r="AD456" s="10"/>
      <c r="AE456" s="10"/>
      <c r="AF456" s="10"/>
      <c r="AG456" s="10"/>
      <c r="AH456" s="10"/>
      <c r="AI456" s="10"/>
      <c r="AJ456" s="10"/>
      <c r="AK456" s="10"/>
      <c r="AL456" s="10"/>
    </row>
    <row r="457" spans="1:38" ht="129.75">
      <c r="A457" s="151">
        <v>452</v>
      </c>
      <c r="B457" s="22" t="str">
        <f>VLOOKUP(E457,studia!$F$1:$I$12,2,FALSE)</f>
        <v>Elektrotechnika</v>
      </c>
      <c r="C457" s="22" t="str">
        <f>VLOOKUP(E457,studia!$F$1:$I$12,3,FALSE)</f>
        <v>mgr</v>
      </c>
      <c r="D457" s="22" t="str">
        <f>VLOOKUP(E457,studia!$F$1:$I$12,4,FALSE)</f>
        <v>ETP</v>
      </c>
      <c r="E457" s="36" t="s">
        <v>441</v>
      </c>
      <c r="F457" s="163" t="s">
        <v>2172</v>
      </c>
      <c r="G457" s="37" t="s">
        <v>230</v>
      </c>
      <c r="H457" s="37" t="s">
        <v>1555</v>
      </c>
      <c r="I457" s="37" t="s">
        <v>1556</v>
      </c>
      <c r="J457" s="37" t="s">
        <v>1557</v>
      </c>
      <c r="K457" s="37" t="s">
        <v>1542</v>
      </c>
      <c r="L457" s="21" t="str">
        <f>VLOOKUP(K457,Prowadzacy!$F$2:$J$109,2,FALSE)</f>
        <v>Adam</v>
      </c>
      <c r="M457" s="21" t="str">
        <f>VLOOKUP(K457,Prowadzacy!$F$2:$K$109,3,FALSE)</f>
        <v>Łukasz</v>
      </c>
      <c r="N457" s="21" t="str">
        <f>VLOOKUP(K457,Prowadzacy!$F$2:$K$109,4,FALSE)</f>
        <v>Pelesz</v>
      </c>
      <c r="O457" s="22" t="str">
        <f>VLOOKUP(K457,Prowadzacy!$F$2:$M$109,8,FALSE)</f>
        <v xml:space="preserve">Adam | Pelesz | Dr inż. |  ( 05170 ) </v>
      </c>
      <c r="P457" s="22" t="str">
        <f>VLOOKUP(K457,Prowadzacy!$F$2:$K$109,5,FALSE)</f>
        <v>K38W05D02</v>
      </c>
      <c r="Q457" s="22" t="str">
        <f>VLOOKUP(K457,Prowadzacy!$F$2:$K$109,6,FALSE)</f>
        <v>ZWN</v>
      </c>
      <c r="R457" s="36" t="s">
        <v>1589</v>
      </c>
      <c r="S457" s="22" t="str">
        <f>VLOOKUP(R457,Prowadzacy!$F$2:$K$109,2,FALSE)</f>
        <v>Paweł</v>
      </c>
      <c r="T457" s="22">
        <f>VLOOKUP(R457,Prowadzacy!$F$2:$K$109,3,FALSE)</f>
        <v>0</v>
      </c>
      <c r="U457" s="22" t="str">
        <f>VLOOKUP(R457,Prowadzacy!$F$2:$K$109,4,FALSE)</f>
        <v>Żyłka</v>
      </c>
      <c r="V457" s="22" t="str">
        <f>VLOOKUP(R457,Prowadzacy!$F$2:$M$109,8,FALSE)</f>
        <v xml:space="preserve">Paweł | Żyłka | Dr hab. inż. |  ( 05134 ) </v>
      </c>
      <c r="W457" s="37"/>
      <c r="X457" s="36" t="s">
        <v>222</v>
      </c>
      <c r="Y457" s="37"/>
      <c r="Z457" s="36"/>
      <c r="AA457" s="12"/>
      <c r="AB457" s="10"/>
      <c r="AC457" s="10"/>
      <c r="AD457" s="10"/>
      <c r="AE457" s="10"/>
      <c r="AF457" s="10"/>
      <c r="AG457" s="10"/>
      <c r="AH457" s="10"/>
      <c r="AI457" s="10"/>
      <c r="AJ457" s="10"/>
      <c r="AK457" s="10"/>
      <c r="AL457" s="10"/>
    </row>
    <row r="458" spans="1:38" ht="206.25">
      <c r="A458" s="146">
        <v>453</v>
      </c>
      <c r="B458" s="22" t="str">
        <f>VLOOKUP(E458,studia!$F$1:$I$12,2,FALSE)</f>
        <v>Elektrotechnika</v>
      </c>
      <c r="C458" s="22" t="str">
        <f>VLOOKUP(E458,studia!$F$1:$I$12,3,FALSE)</f>
        <v>mgr</v>
      </c>
      <c r="D458" s="22" t="str">
        <f>VLOOKUP(E458,studia!$F$1:$I$12,4,FALSE)</f>
        <v>ETP</v>
      </c>
      <c r="E458" s="36" t="s">
        <v>441</v>
      </c>
      <c r="F458" s="36"/>
      <c r="G458" s="37"/>
      <c r="H458" s="37" t="s">
        <v>1599</v>
      </c>
      <c r="I458" s="37" t="s">
        <v>1600</v>
      </c>
      <c r="J458" s="37" t="s">
        <v>1601</v>
      </c>
      <c r="K458" s="37" t="s">
        <v>1589</v>
      </c>
      <c r="L458" s="21" t="str">
        <f>VLOOKUP(K458,Prowadzacy!$F$2:$J$109,2,FALSE)</f>
        <v>Paweł</v>
      </c>
      <c r="M458" s="21">
        <f>VLOOKUP(K458,Prowadzacy!$F$2:$K$109,3,FALSE)</f>
        <v>0</v>
      </c>
      <c r="N458" s="21" t="str">
        <f>VLOOKUP(K458,Prowadzacy!$F$2:$K$109,4,FALSE)</f>
        <v>Żyłka</v>
      </c>
      <c r="O458" s="22" t="str">
        <f>VLOOKUP(K458,Prowadzacy!$F$2:$M$109,8,FALSE)</f>
        <v xml:space="preserve">Paweł | Żyłka | Dr hab. inż. |  ( 05134 ) </v>
      </c>
      <c r="P458" s="22" t="str">
        <f>VLOOKUP(K458,Prowadzacy!$F$2:$K$109,5,FALSE)</f>
        <v>K38W05D02</v>
      </c>
      <c r="Q458" s="22" t="str">
        <f>VLOOKUP(K458,Prowadzacy!$F$2:$K$109,6,FALSE)</f>
        <v>ZE</v>
      </c>
      <c r="R458" s="36" t="s">
        <v>1573</v>
      </c>
      <c r="S458" s="22" t="str">
        <f>VLOOKUP(R458,Prowadzacy!$F$2:$K$109,2,FALSE)</f>
        <v>Tomasz</v>
      </c>
      <c r="T458" s="22">
        <f>VLOOKUP(R458,Prowadzacy!$F$2:$K$109,3,FALSE)</f>
        <v>0</v>
      </c>
      <c r="U458" s="22" t="str">
        <f>VLOOKUP(R458,Prowadzacy!$F$2:$K$109,4,FALSE)</f>
        <v>Czapka</v>
      </c>
      <c r="V458" s="22" t="str">
        <f>VLOOKUP(R458,Prowadzacy!$F$2:$M$109,8,FALSE)</f>
        <v xml:space="preserve">Tomasz | Czapka | Dr inż. |  ( 05158 ) </v>
      </c>
      <c r="W458" s="37"/>
      <c r="X458" s="36" t="s">
        <v>222</v>
      </c>
      <c r="Y458" s="37"/>
      <c r="Z458" s="36"/>
      <c r="AA458" s="12"/>
      <c r="AB458" s="10"/>
      <c r="AC458" s="10"/>
      <c r="AD458" s="10"/>
      <c r="AE458" s="10"/>
      <c r="AF458" s="10"/>
      <c r="AG458" s="10"/>
      <c r="AH458" s="10"/>
      <c r="AI458" s="10"/>
      <c r="AJ458" s="10"/>
      <c r="AK458" s="10"/>
      <c r="AL458" s="10"/>
    </row>
    <row r="459" spans="1:38" ht="193.5">
      <c r="A459" s="151">
        <v>454</v>
      </c>
      <c r="B459" s="22" t="str">
        <f>VLOOKUP(E459,studia!$F$1:$I$12,2,FALSE)</f>
        <v>Elektrotechnika</v>
      </c>
      <c r="C459" s="22" t="str">
        <f>VLOOKUP(E459,studia!$F$1:$I$12,3,FALSE)</f>
        <v>mgr</v>
      </c>
      <c r="D459" s="22" t="str">
        <f>VLOOKUP(E459,studia!$F$1:$I$12,4,FALSE)</f>
        <v>ETP</v>
      </c>
      <c r="E459" s="36" t="s">
        <v>441</v>
      </c>
      <c r="F459" s="36"/>
      <c r="G459" s="37"/>
      <c r="H459" s="37" t="s">
        <v>1605</v>
      </c>
      <c r="I459" s="37" t="s">
        <v>1606</v>
      </c>
      <c r="J459" s="37" t="s">
        <v>1607</v>
      </c>
      <c r="K459" s="37" t="s">
        <v>1589</v>
      </c>
      <c r="L459" s="21" t="str">
        <f>VLOOKUP(K459,Prowadzacy!$F$2:$J$109,2,FALSE)</f>
        <v>Paweł</v>
      </c>
      <c r="M459" s="21">
        <f>VLOOKUP(K459,Prowadzacy!$F$2:$K$109,3,FALSE)</f>
        <v>0</v>
      </c>
      <c r="N459" s="21" t="str">
        <f>VLOOKUP(K459,Prowadzacy!$F$2:$K$109,4,FALSE)</f>
        <v>Żyłka</v>
      </c>
      <c r="O459" s="22" t="str">
        <f>VLOOKUP(K459,Prowadzacy!$F$2:$M$109,8,FALSE)</f>
        <v xml:space="preserve">Paweł | Żyłka | Dr hab. inż. |  ( 05134 ) </v>
      </c>
      <c r="P459" s="22" t="str">
        <f>VLOOKUP(K459,Prowadzacy!$F$2:$K$109,5,FALSE)</f>
        <v>K38W05D02</v>
      </c>
      <c r="Q459" s="22" t="str">
        <f>VLOOKUP(K459,Prowadzacy!$F$2:$K$109,6,FALSE)</f>
        <v>ZE</v>
      </c>
      <c r="R459" s="36" t="s">
        <v>1509</v>
      </c>
      <c r="S459" s="22" t="str">
        <f>VLOOKUP(R459,Prowadzacy!$F$2:$K$109,2,FALSE)</f>
        <v>Agnieszka</v>
      </c>
      <c r="T459" s="22">
        <f>VLOOKUP(R459,Prowadzacy!$F$2:$K$109,3,FALSE)</f>
        <v>0</v>
      </c>
      <c r="U459" s="22" t="str">
        <f>VLOOKUP(R459,Prowadzacy!$F$2:$K$109,4,FALSE)</f>
        <v>Mirkowska</v>
      </c>
      <c r="V459" s="22" t="str">
        <f>VLOOKUP(R459,Prowadzacy!$F$2:$M$109,8,FALSE)</f>
        <v xml:space="preserve">Agnieszka | Mirkowska | Dr inż. |  ( 05178 ) </v>
      </c>
      <c r="W459" s="37"/>
      <c r="X459" s="36" t="s">
        <v>222</v>
      </c>
      <c r="Y459" s="37"/>
      <c r="Z459" s="36"/>
      <c r="AA459" s="12"/>
      <c r="AB459" s="10"/>
      <c r="AC459" s="10"/>
      <c r="AD459" s="10"/>
      <c r="AE459" s="10"/>
      <c r="AF459" s="10"/>
      <c r="AG459" s="10"/>
      <c r="AH459" s="10"/>
      <c r="AI459" s="10"/>
      <c r="AJ459" s="10"/>
      <c r="AK459" s="10"/>
      <c r="AL459" s="10"/>
    </row>
    <row r="460" spans="1:38" ht="180.75">
      <c r="A460" s="146">
        <v>455</v>
      </c>
      <c r="B460" s="22" t="str">
        <f>VLOOKUP(E460,studia!$F$1:$I$12,2,FALSE)</f>
        <v>Elektrotechnika</v>
      </c>
      <c r="C460" s="22" t="str">
        <f>VLOOKUP(E460,studia!$F$1:$I$12,3,FALSE)</f>
        <v>mgr</v>
      </c>
      <c r="D460" s="22" t="str">
        <f>VLOOKUP(E460,studia!$F$1:$I$12,4,FALSE)</f>
        <v>ETP</v>
      </c>
      <c r="E460" s="36" t="s">
        <v>441</v>
      </c>
      <c r="F460" s="36"/>
      <c r="G460" s="37"/>
      <c r="H460" s="37" t="s">
        <v>1608</v>
      </c>
      <c r="I460" s="37" t="s">
        <v>1609</v>
      </c>
      <c r="J460" s="37" t="s">
        <v>1610</v>
      </c>
      <c r="K460" s="37" t="s">
        <v>1589</v>
      </c>
      <c r="L460" s="21" t="str">
        <f>VLOOKUP(K460,Prowadzacy!$F$2:$J$109,2,FALSE)</f>
        <v>Paweł</v>
      </c>
      <c r="M460" s="21">
        <f>VLOOKUP(K460,Prowadzacy!$F$2:$K$109,3,FALSE)</f>
        <v>0</v>
      </c>
      <c r="N460" s="21" t="str">
        <f>VLOOKUP(K460,Prowadzacy!$F$2:$K$109,4,FALSE)</f>
        <v>Żyłka</v>
      </c>
      <c r="O460" s="22" t="str">
        <f>VLOOKUP(K460,Prowadzacy!$F$2:$M$109,8,FALSE)</f>
        <v xml:space="preserve">Paweł | Żyłka | Dr hab. inż. |  ( 05134 ) </v>
      </c>
      <c r="P460" s="22" t="str">
        <f>VLOOKUP(K460,Prowadzacy!$F$2:$K$109,5,FALSE)</f>
        <v>K38W05D02</v>
      </c>
      <c r="Q460" s="22" t="str">
        <f>VLOOKUP(K460,Prowadzacy!$F$2:$K$109,6,FALSE)</f>
        <v>ZE</v>
      </c>
      <c r="R460" s="36" t="s">
        <v>1742</v>
      </c>
      <c r="S460" s="22" t="str">
        <f>VLOOKUP(R460,Prowadzacy!$F$2:$K$109,2,FALSE)</f>
        <v>Krystian</v>
      </c>
      <c r="T460" s="22">
        <f>VLOOKUP(R460,Prowadzacy!$F$2:$K$109,3,FALSE)</f>
        <v>0</v>
      </c>
      <c r="U460" s="22" t="str">
        <f>VLOOKUP(R460,Prowadzacy!$F$2:$K$109,4,FALSE)</f>
        <v>Krawczyk</v>
      </c>
      <c r="V460" s="22" t="str">
        <f>VLOOKUP(R460,Prowadzacy!$F$2:$M$109,8,FALSE)</f>
        <v xml:space="preserve">Krystian | Krawczyk | Dr inż. |  ( 05157 ) </v>
      </c>
      <c r="W460" s="37" t="s">
        <v>1748</v>
      </c>
      <c r="X460" s="36" t="s">
        <v>221</v>
      </c>
      <c r="Y460" s="37" t="s">
        <v>1749</v>
      </c>
      <c r="Z460" s="36" t="s">
        <v>221</v>
      </c>
      <c r="AA460" s="12"/>
      <c r="AB460" s="10"/>
      <c r="AC460" s="10"/>
      <c r="AD460" s="10"/>
      <c r="AE460" s="10"/>
      <c r="AF460" s="10"/>
      <c r="AG460" s="10"/>
      <c r="AH460" s="10"/>
      <c r="AI460" s="10"/>
      <c r="AJ460" s="10"/>
      <c r="AK460" s="10"/>
      <c r="AL460" s="10"/>
    </row>
    <row r="461" spans="1:38" ht="180.75">
      <c r="A461" s="151">
        <v>456</v>
      </c>
      <c r="B461" s="22" t="str">
        <f>VLOOKUP(E461,studia!$F$1:$I$12,2,FALSE)</f>
        <v>Elektrotechnika</v>
      </c>
      <c r="C461" s="22" t="str">
        <f>VLOOKUP(E461,studia!$F$1:$I$12,3,FALSE)</f>
        <v>mgr</v>
      </c>
      <c r="D461" s="22" t="str">
        <f>VLOOKUP(E461,studia!$F$1:$I$12,4,FALSE)</f>
        <v>ETP</v>
      </c>
      <c r="E461" s="36" t="s">
        <v>441</v>
      </c>
      <c r="F461" s="36"/>
      <c r="G461" s="37"/>
      <c r="H461" s="37" t="s">
        <v>1602</v>
      </c>
      <c r="I461" s="37" t="s">
        <v>1603</v>
      </c>
      <c r="J461" s="37" t="s">
        <v>1604</v>
      </c>
      <c r="K461" s="37" t="s">
        <v>1589</v>
      </c>
      <c r="L461" s="21" t="str">
        <f>VLOOKUP(K461,Prowadzacy!$F$2:$J$109,2,FALSE)</f>
        <v>Paweł</v>
      </c>
      <c r="M461" s="21">
        <f>VLOOKUP(K461,Prowadzacy!$F$2:$K$109,3,FALSE)</f>
        <v>0</v>
      </c>
      <c r="N461" s="21" t="str">
        <f>VLOOKUP(K461,Prowadzacy!$F$2:$K$109,4,FALSE)</f>
        <v>Żyłka</v>
      </c>
      <c r="O461" s="22" t="str">
        <f>VLOOKUP(K461,Prowadzacy!$F$2:$M$109,8,FALSE)</f>
        <v xml:space="preserve">Paweł | Żyłka | Dr hab. inż. |  ( 05134 ) </v>
      </c>
      <c r="P461" s="22" t="str">
        <f>VLOOKUP(K461,Prowadzacy!$F$2:$K$109,5,FALSE)</f>
        <v>K38W05D02</v>
      </c>
      <c r="Q461" s="22" t="str">
        <f>VLOOKUP(K461,Prowadzacy!$F$2:$K$109,6,FALSE)</f>
        <v>ZE</v>
      </c>
      <c r="R461" s="36" t="s">
        <v>1742</v>
      </c>
      <c r="S461" s="22" t="str">
        <f>VLOOKUP(R461,Prowadzacy!$F$2:$K$109,2,FALSE)</f>
        <v>Krystian</v>
      </c>
      <c r="T461" s="22">
        <f>VLOOKUP(R461,Prowadzacy!$F$2:$K$109,3,FALSE)</f>
        <v>0</v>
      </c>
      <c r="U461" s="22" t="str">
        <f>VLOOKUP(R461,Prowadzacy!$F$2:$K$109,4,FALSE)</f>
        <v>Krawczyk</v>
      </c>
      <c r="V461" s="22" t="str">
        <f>VLOOKUP(R461,Prowadzacy!$F$2:$M$109,8,FALSE)</f>
        <v xml:space="preserve">Krystian | Krawczyk | Dr inż. |  ( 05157 ) </v>
      </c>
      <c r="W461" s="37"/>
      <c r="X461" s="36" t="s">
        <v>222</v>
      </c>
      <c r="Y461" s="37"/>
      <c r="Z461" s="36"/>
      <c r="AA461" s="12"/>
      <c r="AB461" s="10"/>
      <c r="AC461" s="10"/>
      <c r="AD461" s="10"/>
      <c r="AE461" s="10"/>
      <c r="AF461" s="10"/>
      <c r="AG461" s="10"/>
      <c r="AH461" s="10"/>
      <c r="AI461" s="10"/>
      <c r="AJ461" s="10"/>
      <c r="AK461" s="10"/>
      <c r="AL461" s="10"/>
    </row>
    <row r="462" spans="1:38" ht="180.75">
      <c r="A462" s="146">
        <v>457</v>
      </c>
      <c r="B462" s="22" t="str">
        <f>VLOOKUP(E462,studia!$F$1:$I$12,2,FALSE)</f>
        <v>Elektrotechnika</v>
      </c>
      <c r="C462" s="22" t="str">
        <f>VLOOKUP(E462,studia!$F$1:$I$12,3,FALSE)</f>
        <v>mgr</v>
      </c>
      <c r="D462" s="22" t="str">
        <f>VLOOKUP(E462,studia!$F$1:$I$12,4,FALSE)</f>
        <v>OZE</v>
      </c>
      <c r="E462" s="36" t="s">
        <v>450</v>
      </c>
      <c r="F462" s="36"/>
      <c r="G462" s="37"/>
      <c r="H462" s="37" t="s">
        <v>809</v>
      </c>
      <c r="I462" s="37" t="s">
        <v>810</v>
      </c>
      <c r="J462" s="37" t="s">
        <v>811</v>
      </c>
      <c r="K462" s="37" t="s">
        <v>799</v>
      </c>
      <c r="L462" s="21" t="str">
        <f>VLOOKUP(K462,Prowadzacy!$F$2:$J$109,2,FALSE)</f>
        <v>Daniel</v>
      </c>
      <c r="M462" s="21" t="str">
        <f>VLOOKUP(K462,Prowadzacy!$F$2:$K$109,3,FALSE)</f>
        <v>Łukasz</v>
      </c>
      <c r="N462" s="21" t="str">
        <f>VLOOKUP(K462,Prowadzacy!$F$2:$K$109,4,FALSE)</f>
        <v>Bejmert</v>
      </c>
      <c r="O462" s="22" t="str">
        <f>VLOOKUP(K462,Prowadzacy!$F$2:$M$109,8,FALSE)</f>
        <v xml:space="preserve">Daniel | Bejmert | Dr inż. |  ( 05285 ) </v>
      </c>
      <c r="P462" s="22" t="str">
        <f>VLOOKUP(K462,Prowadzacy!$F$2:$K$109,5,FALSE)</f>
        <v>K36W05D02</v>
      </c>
      <c r="Q462" s="22" t="str">
        <f>VLOOKUP(K462,Prowadzacy!$F$2:$K$109,6,FALSE)</f>
        <v>ZAS</v>
      </c>
      <c r="R462" s="36" t="s">
        <v>887</v>
      </c>
      <c r="S462" s="22" t="str">
        <f>VLOOKUP(R462,Prowadzacy!$F$2:$K$109,2,FALSE)</f>
        <v>Paweł</v>
      </c>
      <c r="T462" s="22" t="str">
        <f>VLOOKUP(R462,Prowadzacy!$F$2:$K$109,3,FALSE)</f>
        <v>Adam</v>
      </c>
      <c r="U462" s="22" t="str">
        <f>VLOOKUP(R462,Prowadzacy!$F$2:$K$109,4,FALSE)</f>
        <v>Regulski</v>
      </c>
      <c r="V462" s="22" t="str">
        <f>VLOOKUP(R462,Prowadzacy!$F$2:$M$109,8,FALSE)</f>
        <v xml:space="preserve">Paweł | Regulski | Dr inż. |  ( 52340 ) </v>
      </c>
      <c r="W462" s="37"/>
      <c r="X462" s="36" t="s">
        <v>222</v>
      </c>
      <c r="Y462" s="37"/>
      <c r="Z462" s="36"/>
      <c r="AA462" s="12"/>
      <c r="AB462" s="10"/>
      <c r="AC462" s="10"/>
      <c r="AD462" s="10"/>
      <c r="AE462" s="10"/>
      <c r="AF462" s="10"/>
      <c r="AG462" s="10"/>
      <c r="AH462" s="10"/>
      <c r="AI462" s="10"/>
      <c r="AJ462" s="10"/>
      <c r="AK462" s="10"/>
      <c r="AL462" s="10"/>
    </row>
    <row r="463" spans="1:38" ht="91.5">
      <c r="A463" s="151">
        <v>458</v>
      </c>
      <c r="B463" s="22" t="str">
        <f>VLOOKUP(E463,studia!$F$1:$I$12,2,FALSE)</f>
        <v>Elektrotechnika</v>
      </c>
      <c r="C463" s="22" t="str">
        <f>VLOOKUP(E463,studia!$F$1:$I$12,3,FALSE)</f>
        <v>mgr</v>
      </c>
      <c r="D463" s="22" t="str">
        <f>VLOOKUP(E463,studia!$F$1:$I$12,4,FALSE)</f>
        <v>OZE</v>
      </c>
      <c r="E463" s="36" t="s">
        <v>450</v>
      </c>
      <c r="F463" s="163" t="s">
        <v>2172</v>
      </c>
      <c r="G463" s="37" t="s">
        <v>230</v>
      </c>
      <c r="H463" s="37" t="s">
        <v>568</v>
      </c>
      <c r="I463" s="37" t="s">
        <v>569</v>
      </c>
      <c r="J463" s="37" t="s">
        <v>570</v>
      </c>
      <c r="K463" s="37" t="s">
        <v>562</v>
      </c>
      <c r="L463" s="21" t="str">
        <f>VLOOKUP(K463,Prowadzacy!$F$2:$J$109,2,FALSE)</f>
        <v>Joanna</v>
      </c>
      <c r="M463" s="21" t="str">
        <f>VLOOKUP(K463,Prowadzacy!$F$2:$K$109,3,FALSE)</f>
        <v>Karolina</v>
      </c>
      <c r="N463" s="21" t="str">
        <f>VLOOKUP(K463,Prowadzacy!$F$2:$K$109,4,FALSE)</f>
        <v>Budzisz</v>
      </c>
      <c r="O463" s="22" t="str">
        <f>VLOOKUP(K463,Prowadzacy!$F$2:$M$109,8,FALSE)</f>
        <v xml:space="preserve">Joanna | Budzisz | Dr inż. |  ( 05404 ) </v>
      </c>
      <c r="P463" s="22" t="str">
        <f>VLOOKUP(K463,Prowadzacy!$F$2:$K$109,5,FALSE)</f>
        <v>K36W05D02</v>
      </c>
      <c r="Q463" s="22" t="str">
        <f>VLOOKUP(K463,Prowadzacy!$F$2:$K$109,6,FALSE)</f>
        <v>ZUEiEP</v>
      </c>
      <c r="R463" s="36" t="s">
        <v>429</v>
      </c>
      <c r="S463" s="22" t="str">
        <f>VLOOKUP(R463,Prowadzacy!$F$2:$K$109,2,FALSE)</f>
        <v>Marek</v>
      </c>
      <c r="T463" s="22" t="str">
        <f>VLOOKUP(R463,Prowadzacy!$F$2:$K$109,3,FALSE)</f>
        <v>Andrzej</v>
      </c>
      <c r="U463" s="22" t="str">
        <f>VLOOKUP(R463,Prowadzacy!$F$2:$K$109,4,FALSE)</f>
        <v>Jaworski</v>
      </c>
      <c r="V463" s="22" t="str">
        <f>VLOOKUP(R463,Prowadzacy!$F$2:$M$109,8,FALSE)</f>
        <v xml:space="preserve">Marek | Jaworski | Dr inż. |  ( 05237 ) </v>
      </c>
      <c r="W463" s="37"/>
      <c r="X463" s="36" t="s">
        <v>222</v>
      </c>
      <c r="Y463" s="37"/>
      <c r="Z463" s="36"/>
      <c r="AA463" s="12"/>
      <c r="AB463" s="10"/>
      <c r="AC463" s="10"/>
      <c r="AD463" s="10"/>
      <c r="AE463" s="10"/>
      <c r="AF463" s="10"/>
      <c r="AG463" s="10"/>
      <c r="AH463" s="10"/>
      <c r="AI463" s="10"/>
      <c r="AJ463" s="10"/>
      <c r="AK463" s="10"/>
      <c r="AL463" s="10"/>
    </row>
    <row r="464" spans="1:38" ht="168">
      <c r="A464" s="146">
        <v>459</v>
      </c>
      <c r="B464" s="22" t="str">
        <f>VLOOKUP(E464,studia!$F$1:$I$12,2,FALSE)</f>
        <v>Elektrotechnika</v>
      </c>
      <c r="C464" s="22" t="str">
        <f>VLOOKUP(E464,studia!$F$1:$I$12,3,FALSE)</f>
        <v>mgr</v>
      </c>
      <c r="D464" s="22" t="str">
        <f>VLOOKUP(E464,studia!$F$1:$I$12,4,FALSE)</f>
        <v>OZE</v>
      </c>
      <c r="E464" s="36" t="s">
        <v>450</v>
      </c>
      <c r="F464" s="163" t="s">
        <v>2172</v>
      </c>
      <c r="G464" s="37" t="s">
        <v>230</v>
      </c>
      <c r="H464" s="37" t="s">
        <v>601</v>
      </c>
      <c r="I464" s="37" t="s">
        <v>602</v>
      </c>
      <c r="J464" s="37" t="s">
        <v>2040</v>
      </c>
      <c r="K464" s="37" t="s">
        <v>578</v>
      </c>
      <c r="L464" s="21" t="str">
        <f>VLOOKUP(K464,Prowadzacy!$F$2:$J$109,2,FALSE)</f>
        <v>Grażyna</v>
      </c>
      <c r="M464" s="21" t="str">
        <f>VLOOKUP(K464,Prowadzacy!$F$2:$K$109,3,FALSE)</f>
        <v>Zuzanna</v>
      </c>
      <c r="N464" s="21" t="str">
        <f>VLOOKUP(K464,Prowadzacy!$F$2:$K$109,4,FALSE)</f>
        <v>Dąbrowska-Kauf</v>
      </c>
      <c r="O464" s="22" t="str">
        <f>VLOOKUP(K464,Prowadzacy!$F$2:$M$109,8,FALSE)</f>
        <v xml:space="preserve">Grażyna | Dąbrowska-Kauf | Dr inż. |  ( 05206 ) </v>
      </c>
      <c r="P464" s="22" t="str">
        <f>VLOOKUP(K464,Prowadzacy!$F$2:$K$109,5,FALSE)</f>
        <v>K36W05D02</v>
      </c>
      <c r="Q464" s="22" t="str">
        <f>VLOOKUP(K464,Prowadzacy!$F$2:$K$109,6,FALSE)</f>
        <v>ZUEiEP</v>
      </c>
      <c r="R464" s="36" t="s">
        <v>517</v>
      </c>
      <c r="S464" s="22" t="str">
        <f>VLOOKUP(R464,Prowadzacy!$F$2:$K$109,2,FALSE)</f>
        <v>Wiktoria</v>
      </c>
      <c r="T464" s="22" t="str">
        <f>VLOOKUP(R464,Prowadzacy!$F$2:$K$109,3,FALSE)</f>
        <v>Maria</v>
      </c>
      <c r="U464" s="22" t="str">
        <f>VLOOKUP(R464,Prowadzacy!$F$2:$K$109,4,FALSE)</f>
        <v>Grycan</v>
      </c>
      <c r="V464" s="22" t="str">
        <f>VLOOKUP(R464,Prowadzacy!$F$2:$M$109,8,FALSE)</f>
        <v xml:space="preserve">Wiktoria | Grycan | Dr inż. |  ( 05408 ) </v>
      </c>
      <c r="W464" s="37"/>
      <c r="X464" s="36" t="s">
        <v>222</v>
      </c>
      <c r="Y464" s="37"/>
      <c r="Z464" s="36"/>
      <c r="AA464" s="12"/>
      <c r="AB464" s="10"/>
      <c r="AC464" s="10"/>
      <c r="AD464" s="10"/>
      <c r="AE464" s="10"/>
      <c r="AF464" s="10"/>
      <c r="AG464" s="10"/>
      <c r="AH464" s="10"/>
      <c r="AI464" s="10"/>
      <c r="AJ464" s="10"/>
      <c r="AK464" s="10"/>
      <c r="AL464" s="10"/>
    </row>
    <row r="465" spans="1:38" ht="66">
      <c r="A465" s="151">
        <v>460</v>
      </c>
      <c r="B465" s="22" t="str">
        <f>VLOOKUP(E465,studia!$F$1:$I$12,2,FALSE)</f>
        <v>Elektrotechnika</v>
      </c>
      <c r="C465" s="22" t="str">
        <f>VLOOKUP(E465,studia!$F$1:$I$12,3,FALSE)</f>
        <v>mgr</v>
      </c>
      <c r="D465" s="22" t="str">
        <f>VLOOKUP(E465,studia!$F$1:$I$12,4,FALSE)</f>
        <v>OZE</v>
      </c>
      <c r="E465" s="36" t="s">
        <v>450</v>
      </c>
      <c r="F465" s="163" t="s">
        <v>2172</v>
      </c>
      <c r="G465" s="37" t="s">
        <v>230</v>
      </c>
      <c r="H465" s="37" t="s">
        <v>603</v>
      </c>
      <c r="I465" s="37" t="s">
        <v>604</v>
      </c>
      <c r="J465" s="37" t="s">
        <v>605</v>
      </c>
      <c r="K465" s="37" t="s">
        <v>578</v>
      </c>
      <c r="L465" s="21" t="str">
        <f>VLOOKUP(K465,Prowadzacy!$F$2:$J$109,2,FALSE)</f>
        <v>Grażyna</v>
      </c>
      <c r="M465" s="21" t="str">
        <f>VLOOKUP(K465,Prowadzacy!$F$2:$K$109,3,FALSE)</f>
        <v>Zuzanna</v>
      </c>
      <c r="N465" s="21" t="str">
        <f>VLOOKUP(K465,Prowadzacy!$F$2:$K$109,4,FALSE)</f>
        <v>Dąbrowska-Kauf</v>
      </c>
      <c r="O465" s="22" t="str">
        <f>VLOOKUP(K465,Prowadzacy!$F$2:$M$109,8,FALSE)</f>
        <v xml:space="preserve">Grażyna | Dąbrowska-Kauf | Dr inż. |  ( 05206 ) </v>
      </c>
      <c r="P465" s="22" t="str">
        <f>VLOOKUP(K465,Prowadzacy!$F$2:$K$109,5,FALSE)</f>
        <v>K36W05D02</v>
      </c>
      <c r="Q465" s="22" t="str">
        <f>VLOOKUP(K465,Prowadzacy!$F$2:$K$109,6,FALSE)</f>
        <v>ZUEiEP</v>
      </c>
      <c r="R465" s="36" t="s">
        <v>734</v>
      </c>
      <c r="S465" s="22" t="str">
        <f>VLOOKUP(R465,Prowadzacy!$F$2:$K$109,2,FALSE)</f>
        <v>Janusz</v>
      </c>
      <c r="T465" s="22" t="str">
        <f>VLOOKUP(R465,Prowadzacy!$F$2:$K$109,3,FALSE)</f>
        <v>Stanisław</v>
      </c>
      <c r="U465" s="22" t="str">
        <f>VLOOKUP(R465,Prowadzacy!$F$2:$K$109,4,FALSE)</f>
        <v>Konieczny</v>
      </c>
      <c r="V465" s="22" t="str">
        <f>VLOOKUP(R465,Prowadzacy!$F$2:$M$109,8,FALSE)</f>
        <v xml:space="preserve">Janusz | Konieczny | Dr inż. |  ( 05269 ) </v>
      </c>
      <c r="W465" s="37"/>
      <c r="X465" s="36" t="s">
        <v>222</v>
      </c>
      <c r="Y465" s="37"/>
      <c r="Z465" s="36"/>
      <c r="AA465" s="12"/>
      <c r="AB465" s="10"/>
      <c r="AC465" s="10"/>
      <c r="AD465" s="10"/>
      <c r="AE465" s="10"/>
      <c r="AF465" s="10"/>
      <c r="AG465" s="10"/>
      <c r="AH465" s="10"/>
      <c r="AI465" s="10"/>
      <c r="AJ465" s="10"/>
      <c r="AK465" s="10"/>
      <c r="AL465" s="10"/>
    </row>
    <row r="466" spans="1:38" ht="142.5">
      <c r="A466" s="146">
        <v>461</v>
      </c>
      <c r="B466" s="22" t="str">
        <f>VLOOKUP(E466,studia!$F$1:$I$12,2,FALSE)</f>
        <v>Elektrotechnika</v>
      </c>
      <c r="C466" s="22" t="str">
        <f>VLOOKUP(E466,studia!$F$1:$I$12,3,FALSE)</f>
        <v>mgr</v>
      </c>
      <c r="D466" s="22" t="str">
        <f>VLOOKUP(E466,studia!$F$1:$I$12,4,FALSE)</f>
        <v>OZE</v>
      </c>
      <c r="E466" s="36" t="s">
        <v>450</v>
      </c>
      <c r="F466" s="163" t="s">
        <v>2172</v>
      </c>
      <c r="G466" s="37" t="s">
        <v>230</v>
      </c>
      <c r="H466" s="37" t="s">
        <v>941</v>
      </c>
      <c r="I466" s="37" t="s">
        <v>942</v>
      </c>
      <c r="J466" s="37" t="s">
        <v>943</v>
      </c>
      <c r="K466" s="37" t="s">
        <v>925</v>
      </c>
      <c r="L466" s="21" t="str">
        <f>VLOOKUP(K466,Prowadzacy!$F$2:$J$109,2,FALSE)</f>
        <v>Waldemar</v>
      </c>
      <c r="M466" s="21" t="str">
        <f>VLOOKUP(K466,Prowadzacy!$F$2:$K$109,3,FALSE)</f>
        <v>Paweł</v>
      </c>
      <c r="N466" s="21" t="str">
        <f>VLOOKUP(K466,Prowadzacy!$F$2:$K$109,4,FALSE)</f>
        <v>Dołęga</v>
      </c>
      <c r="O466" s="22" t="str">
        <f>VLOOKUP(K466,Prowadzacy!$F$2:$M$109,8,FALSE)</f>
        <v xml:space="preserve">Waldemar | Dołęga | Dr hab. inż. |  ( 05265 ) </v>
      </c>
      <c r="P466" s="22" t="str">
        <f>VLOOKUP(K466,Prowadzacy!$F$2:$K$109,5,FALSE)</f>
        <v>K36W05D02</v>
      </c>
      <c r="Q466" s="22" t="str">
        <f>VLOOKUP(K466,Prowadzacy!$F$2:$K$109,6,FALSE)</f>
        <v>ZUEiEP</v>
      </c>
      <c r="R466" s="36" t="s">
        <v>977</v>
      </c>
      <c r="S466" s="22" t="str">
        <f>VLOOKUP(R466,Prowadzacy!$F$2:$K$109,2,FALSE)</f>
        <v>Kazimierz</v>
      </c>
      <c r="T466" s="22">
        <f>VLOOKUP(R466,Prowadzacy!$F$2:$K$109,3,FALSE)</f>
        <v>0</v>
      </c>
      <c r="U466" s="22" t="str">
        <f>VLOOKUP(R466,Prowadzacy!$F$2:$K$109,4,FALSE)</f>
        <v>Herlender</v>
      </c>
      <c r="V466" s="22" t="str">
        <f>VLOOKUP(R466,Prowadzacy!$F$2:$M$109,8,FALSE)</f>
        <v xml:space="preserve">Kazimierz | Herlender | Dr inż. |  ( 05211 ) </v>
      </c>
      <c r="W466" s="37"/>
      <c r="X466" s="36" t="s">
        <v>222</v>
      </c>
      <c r="Y466" s="37"/>
      <c r="Z466" s="36"/>
      <c r="AA466" s="12"/>
      <c r="AB466" s="10"/>
      <c r="AC466" s="10"/>
      <c r="AD466" s="10"/>
      <c r="AE466" s="10"/>
      <c r="AF466" s="10"/>
      <c r="AG466" s="10"/>
      <c r="AH466" s="10"/>
      <c r="AI466" s="10"/>
      <c r="AJ466" s="10"/>
      <c r="AK466" s="10"/>
      <c r="AL466" s="10"/>
    </row>
    <row r="467" spans="1:38" ht="180.75">
      <c r="A467" s="151">
        <v>462</v>
      </c>
      <c r="B467" s="22" t="str">
        <f>VLOOKUP(E467,studia!$F$1:$I$12,2,FALSE)</f>
        <v>Elektrotechnika</v>
      </c>
      <c r="C467" s="22" t="str">
        <f>VLOOKUP(E467,studia!$F$1:$I$12,3,FALSE)</f>
        <v>mgr</v>
      </c>
      <c r="D467" s="22" t="str">
        <f>VLOOKUP(E467,studia!$F$1:$I$12,4,FALSE)</f>
        <v>OZE</v>
      </c>
      <c r="E467" s="36" t="s">
        <v>450</v>
      </c>
      <c r="F467" s="163" t="s">
        <v>2172</v>
      </c>
      <c r="G467" s="37" t="s">
        <v>230</v>
      </c>
      <c r="H467" s="37" t="s">
        <v>944</v>
      </c>
      <c r="I467" s="37" t="s">
        <v>945</v>
      </c>
      <c r="J467" s="37" t="s">
        <v>946</v>
      </c>
      <c r="K467" s="37" t="s">
        <v>925</v>
      </c>
      <c r="L467" s="21" t="str">
        <f>VLOOKUP(K467,Prowadzacy!$F$2:$J$109,2,FALSE)</f>
        <v>Waldemar</v>
      </c>
      <c r="M467" s="21" t="str">
        <f>VLOOKUP(K467,Prowadzacy!$F$2:$K$109,3,FALSE)</f>
        <v>Paweł</v>
      </c>
      <c r="N467" s="21" t="str">
        <f>VLOOKUP(K467,Prowadzacy!$F$2:$K$109,4,FALSE)</f>
        <v>Dołęga</v>
      </c>
      <c r="O467" s="22" t="str">
        <f>VLOOKUP(K467,Prowadzacy!$F$2:$M$109,8,FALSE)</f>
        <v xml:space="preserve">Waldemar | Dołęga | Dr hab. inż. |  ( 05265 ) </v>
      </c>
      <c r="P467" s="22" t="str">
        <f>VLOOKUP(K467,Prowadzacy!$F$2:$K$109,5,FALSE)</f>
        <v>K36W05D02</v>
      </c>
      <c r="Q467" s="22" t="str">
        <f>VLOOKUP(K467,Prowadzacy!$F$2:$K$109,6,FALSE)</f>
        <v>ZUEiEP</v>
      </c>
      <c r="R467" s="36" t="s">
        <v>977</v>
      </c>
      <c r="S467" s="22" t="str">
        <f>VLOOKUP(R467,Prowadzacy!$F$2:$K$109,2,FALSE)</f>
        <v>Kazimierz</v>
      </c>
      <c r="T467" s="22">
        <f>VLOOKUP(R467,Prowadzacy!$F$2:$K$109,3,FALSE)</f>
        <v>0</v>
      </c>
      <c r="U467" s="22" t="str">
        <f>VLOOKUP(R467,Prowadzacy!$F$2:$K$109,4,FALSE)</f>
        <v>Herlender</v>
      </c>
      <c r="V467" s="22" t="str">
        <f>VLOOKUP(R467,Prowadzacy!$F$2:$M$109,8,FALSE)</f>
        <v xml:space="preserve">Kazimierz | Herlender | Dr inż. |  ( 05211 ) </v>
      </c>
      <c r="W467" s="37"/>
      <c r="X467" s="36" t="s">
        <v>222</v>
      </c>
      <c r="Y467" s="37"/>
      <c r="Z467" s="36"/>
      <c r="AA467" s="12"/>
      <c r="AB467" s="10"/>
      <c r="AC467" s="10"/>
      <c r="AD467" s="10"/>
      <c r="AE467" s="10"/>
      <c r="AF467" s="10"/>
      <c r="AG467" s="10"/>
      <c r="AH467" s="10"/>
      <c r="AI467" s="10"/>
      <c r="AJ467" s="10"/>
      <c r="AK467" s="10"/>
      <c r="AL467" s="10"/>
    </row>
    <row r="468" spans="1:38" ht="206.25">
      <c r="A468" s="146">
        <v>463</v>
      </c>
      <c r="B468" s="22" t="str">
        <f>VLOOKUP(E468,studia!$F$1:$I$12,2,FALSE)</f>
        <v>Elektrotechnika</v>
      </c>
      <c r="C468" s="22" t="str">
        <f>VLOOKUP(E468,studia!$F$1:$I$12,3,FALSE)</f>
        <v>mgr</v>
      </c>
      <c r="D468" s="22" t="str">
        <f>VLOOKUP(E468,studia!$F$1:$I$12,4,FALSE)</f>
        <v>OZE</v>
      </c>
      <c r="E468" s="36" t="s">
        <v>450</v>
      </c>
      <c r="F468" s="36"/>
      <c r="G468" s="37"/>
      <c r="H468" s="37" t="s">
        <v>947</v>
      </c>
      <c r="I468" s="37" t="s">
        <v>948</v>
      </c>
      <c r="J468" s="37" t="s">
        <v>949</v>
      </c>
      <c r="K468" s="37" t="s">
        <v>925</v>
      </c>
      <c r="L468" s="21" t="str">
        <f>VLOOKUP(K468,Prowadzacy!$F$2:$J$109,2,FALSE)</f>
        <v>Waldemar</v>
      </c>
      <c r="M468" s="21" t="str">
        <f>VLOOKUP(K468,Prowadzacy!$F$2:$K$109,3,FALSE)</f>
        <v>Paweł</v>
      </c>
      <c r="N468" s="21" t="str">
        <f>VLOOKUP(K468,Prowadzacy!$F$2:$K$109,4,FALSE)</f>
        <v>Dołęga</v>
      </c>
      <c r="O468" s="22" t="str">
        <f>VLOOKUP(K468,Prowadzacy!$F$2:$M$109,8,FALSE)</f>
        <v xml:space="preserve">Waldemar | Dołęga | Dr hab. inż. |  ( 05265 ) </v>
      </c>
      <c r="P468" s="22" t="str">
        <f>VLOOKUP(K468,Prowadzacy!$F$2:$K$109,5,FALSE)</f>
        <v>K36W05D02</v>
      </c>
      <c r="Q468" s="22" t="str">
        <f>VLOOKUP(K468,Prowadzacy!$F$2:$K$109,6,FALSE)</f>
        <v>ZUEiEP</v>
      </c>
      <c r="R468" s="36" t="s">
        <v>977</v>
      </c>
      <c r="S468" s="22" t="str">
        <f>VLOOKUP(R468,Prowadzacy!$F$2:$K$109,2,FALSE)</f>
        <v>Kazimierz</v>
      </c>
      <c r="T468" s="22">
        <f>VLOOKUP(R468,Prowadzacy!$F$2:$K$109,3,FALSE)</f>
        <v>0</v>
      </c>
      <c r="U468" s="22" t="str">
        <f>VLOOKUP(R468,Prowadzacy!$F$2:$K$109,4,FALSE)</f>
        <v>Herlender</v>
      </c>
      <c r="V468" s="22" t="str">
        <f>VLOOKUP(R468,Prowadzacy!$F$2:$M$109,8,FALSE)</f>
        <v xml:space="preserve">Kazimierz | Herlender | Dr inż. |  ( 05211 ) </v>
      </c>
      <c r="W468" s="37"/>
      <c r="X468" s="36" t="s">
        <v>222</v>
      </c>
      <c r="Y468" s="37"/>
      <c r="Z468" s="36" t="s">
        <v>222</v>
      </c>
      <c r="AA468" s="12"/>
      <c r="AB468" s="10"/>
      <c r="AC468" s="10"/>
      <c r="AD468" s="10"/>
      <c r="AE468" s="10"/>
      <c r="AF468" s="10"/>
      <c r="AG468" s="10"/>
      <c r="AH468" s="10"/>
      <c r="AI468" s="10"/>
      <c r="AJ468" s="10"/>
      <c r="AK468" s="10"/>
      <c r="AL468" s="10"/>
    </row>
    <row r="469" spans="1:38" ht="206.25">
      <c r="A469" s="151">
        <v>464</v>
      </c>
      <c r="B469" s="22" t="str">
        <f>VLOOKUP(E469,studia!$F$1:$I$12,2,FALSE)</f>
        <v>Elektrotechnika</v>
      </c>
      <c r="C469" s="22" t="str">
        <f>VLOOKUP(E469,studia!$F$1:$I$12,3,FALSE)</f>
        <v>mgr</v>
      </c>
      <c r="D469" s="22" t="str">
        <f>VLOOKUP(E469,studia!$F$1:$I$12,4,FALSE)</f>
        <v>OZE</v>
      </c>
      <c r="E469" s="36" t="s">
        <v>450</v>
      </c>
      <c r="F469" s="36"/>
      <c r="G469" s="37"/>
      <c r="H469" s="37" t="s">
        <v>702</v>
      </c>
      <c r="I469" s="37" t="s">
        <v>703</v>
      </c>
      <c r="J469" s="37" t="s">
        <v>704</v>
      </c>
      <c r="K469" s="37" t="s">
        <v>683</v>
      </c>
      <c r="L469" s="21" t="str">
        <f>VLOOKUP(K469,Prowadzacy!$F$2:$J$109,2,FALSE)</f>
        <v>Robert</v>
      </c>
      <c r="M469" s="21" t="str">
        <f>VLOOKUP(K469,Prowadzacy!$F$2:$K$109,3,FALSE)</f>
        <v>Stanisław</v>
      </c>
      <c r="N469" s="21" t="str">
        <f>VLOOKUP(K469,Prowadzacy!$F$2:$K$109,4,FALSE)</f>
        <v>Łukomski</v>
      </c>
      <c r="O469" s="22" t="str">
        <f>VLOOKUP(K469,Prowadzacy!$F$2:$M$109,8,FALSE)</f>
        <v xml:space="preserve">Robert | Łukomski | Dr inż. |  ( 05216 ) </v>
      </c>
      <c r="P469" s="22" t="str">
        <f>VLOOKUP(K469,Prowadzacy!$F$2:$K$109,5,FALSE)</f>
        <v>K36W05D02</v>
      </c>
      <c r="Q469" s="22" t="str">
        <f>VLOOKUP(K469,Prowadzacy!$F$2:$K$109,6,FALSE)</f>
        <v>ZSS</v>
      </c>
      <c r="R469" s="36" t="s">
        <v>665</v>
      </c>
      <c r="S469" s="22" t="str">
        <f>VLOOKUP(R469,Prowadzacy!$F$2:$K$109,2,FALSE)</f>
        <v>Tomasz</v>
      </c>
      <c r="T469" s="22" t="str">
        <f>VLOOKUP(R469,Prowadzacy!$F$2:$K$109,3,FALSE)</f>
        <v>Kazimierz</v>
      </c>
      <c r="U469" s="22" t="str">
        <f>VLOOKUP(R469,Prowadzacy!$F$2:$K$109,4,FALSE)</f>
        <v>Okoń</v>
      </c>
      <c r="V469" s="22" t="str">
        <f>VLOOKUP(R469,Prowadzacy!$F$2:$M$109,8,FALSE)</f>
        <v xml:space="preserve">Tomasz | Okoń | Dr inż. |  ( 05401 ) </v>
      </c>
      <c r="W469" s="37"/>
      <c r="X469" s="36" t="s">
        <v>222</v>
      </c>
      <c r="Y469" s="37"/>
      <c r="Z469" s="36"/>
      <c r="AA469" s="12"/>
      <c r="AB469" s="10"/>
      <c r="AC469" s="10"/>
      <c r="AD469" s="10"/>
      <c r="AE469" s="10"/>
      <c r="AF469" s="10"/>
      <c r="AG469" s="10"/>
      <c r="AH469" s="10"/>
      <c r="AI469" s="10"/>
      <c r="AJ469" s="10"/>
      <c r="AK469" s="10"/>
      <c r="AL469" s="10"/>
    </row>
    <row r="470" spans="1:38" s="155" customFormat="1" ht="168">
      <c r="A470" s="146">
        <v>465</v>
      </c>
      <c r="B470" s="22" t="str">
        <f>VLOOKUP(E470,studia!$F$1:$I$12,2,FALSE)</f>
        <v>Elektrotechnika</v>
      </c>
      <c r="C470" s="22" t="str">
        <f>VLOOKUP(E470,studia!$F$1:$I$12,3,FALSE)</f>
        <v>mgr</v>
      </c>
      <c r="D470" s="22" t="str">
        <f>VLOOKUP(E470,studia!$F$1:$I$12,4,FALSE)</f>
        <v>OZE</v>
      </c>
      <c r="E470" s="36" t="s">
        <v>450</v>
      </c>
      <c r="F470" s="36"/>
      <c r="G470" s="37"/>
      <c r="H470" s="37" t="s">
        <v>705</v>
      </c>
      <c r="I470" s="37" t="s">
        <v>706</v>
      </c>
      <c r="J470" s="37" t="s">
        <v>707</v>
      </c>
      <c r="K470" s="37" t="s">
        <v>683</v>
      </c>
      <c r="L470" s="21" t="str">
        <f>VLOOKUP(K470,Prowadzacy!$F$2:$J$109,2,FALSE)</f>
        <v>Robert</v>
      </c>
      <c r="M470" s="21" t="str">
        <f>VLOOKUP(K470,Prowadzacy!$F$2:$K$109,3,FALSE)</f>
        <v>Stanisław</v>
      </c>
      <c r="N470" s="21" t="str">
        <f>VLOOKUP(K470,Prowadzacy!$F$2:$K$109,4,FALSE)</f>
        <v>Łukomski</v>
      </c>
      <c r="O470" s="22" t="str">
        <f>VLOOKUP(K470,Prowadzacy!$F$2:$M$109,8,FALSE)</f>
        <v xml:space="preserve">Robert | Łukomski | Dr inż. |  ( 05216 ) </v>
      </c>
      <c r="P470" s="22" t="str">
        <f>VLOOKUP(K470,Prowadzacy!$F$2:$K$109,5,FALSE)</f>
        <v>K36W05D02</v>
      </c>
      <c r="Q470" s="22" t="str">
        <f>VLOOKUP(K470,Prowadzacy!$F$2:$K$109,6,FALSE)</f>
        <v>ZSS</v>
      </c>
      <c r="R470" s="36" t="s">
        <v>729</v>
      </c>
      <c r="S470" s="22" t="str">
        <f>VLOOKUP(R470,Prowadzacy!$F$2:$K$109,2,FALSE)</f>
        <v>Marek</v>
      </c>
      <c r="T470" s="22" t="str">
        <f>VLOOKUP(R470,Prowadzacy!$F$2:$K$109,3,FALSE)</f>
        <v>Aleksander</v>
      </c>
      <c r="U470" s="22" t="str">
        <f>VLOOKUP(R470,Prowadzacy!$F$2:$K$109,4,FALSE)</f>
        <v>Kott</v>
      </c>
      <c r="V470" s="22" t="str">
        <f>VLOOKUP(R470,Prowadzacy!$F$2:$M$109,8,FALSE)</f>
        <v xml:space="preserve">Marek | Kott | Dr inż. |  ( 05297 ) </v>
      </c>
      <c r="W470" s="37"/>
      <c r="X470" s="36" t="s">
        <v>222</v>
      </c>
      <c r="Y470" s="37"/>
      <c r="Z470" s="36"/>
      <c r="AA470" s="141"/>
      <c r="AB470" s="139"/>
      <c r="AC470" s="139"/>
      <c r="AD470" s="139"/>
      <c r="AE470" s="139"/>
      <c r="AF470" s="139"/>
      <c r="AG470" s="139"/>
      <c r="AH470" s="139"/>
      <c r="AI470" s="139"/>
      <c r="AJ470" s="139"/>
      <c r="AK470" s="139"/>
      <c r="AL470" s="139"/>
    </row>
    <row r="471" spans="1:38" ht="206.25">
      <c r="A471" s="151">
        <v>466</v>
      </c>
      <c r="B471" s="22" t="str">
        <f>VLOOKUP(E471,studia!$F$1:$I$12,2,FALSE)</f>
        <v>Elektrotechnika</v>
      </c>
      <c r="C471" s="22" t="str">
        <f>VLOOKUP(E471,studia!$F$1:$I$12,3,FALSE)</f>
        <v>mgr</v>
      </c>
      <c r="D471" s="22" t="str">
        <f>VLOOKUP(E471,studia!$F$1:$I$12,4,FALSE)</f>
        <v>OZE</v>
      </c>
      <c r="E471" s="36" t="s">
        <v>450</v>
      </c>
      <c r="F471" s="36"/>
      <c r="G471" s="37"/>
      <c r="H471" s="37" t="s">
        <v>708</v>
      </c>
      <c r="I471" s="37" t="s">
        <v>709</v>
      </c>
      <c r="J471" s="37" t="s">
        <v>710</v>
      </c>
      <c r="K471" s="37" t="s">
        <v>683</v>
      </c>
      <c r="L471" s="21" t="str">
        <f>VLOOKUP(K471,Prowadzacy!$F$2:$J$109,2,FALSE)</f>
        <v>Robert</v>
      </c>
      <c r="M471" s="21" t="str">
        <f>VLOOKUP(K471,Prowadzacy!$F$2:$K$109,3,FALSE)</f>
        <v>Stanisław</v>
      </c>
      <c r="N471" s="21" t="str">
        <f>VLOOKUP(K471,Prowadzacy!$F$2:$K$109,4,FALSE)</f>
        <v>Łukomski</v>
      </c>
      <c r="O471" s="22" t="str">
        <f>VLOOKUP(K471,Prowadzacy!$F$2:$M$109,8,FALSE)</f>
        <v xml:space="preserve">Robert | Łukomski | Dr inż. |  ( 05216 ) </v>
      </c>
      <c r="P471" s="22" t="str">
        <f>VLOOKUP(K471,Prowadzacy!$F$2:$K$109,5,FALSE)</f>
        <v>K36W05D02</v>
      </c>
      <c r="Q471" s="22" t="str">
        <f>VLOOKUP(K471,Prowadzacy!$F$2:$K$109,6,FALSE)</f>
        <v>ZSS</v>
      </c>
      <c r="R471" s="36" t="s">
        <v>729</v>
      </c>
      <c r="S471" s="22" t="str">
        <f>VLOOKUP(R471,Prowadzacy!$F$2:$K$109,2,FALSE)</f>
        <v>Marek</v>
      </c>
      <c r="T471" s="22" t="str">
        <f>VLOOKUP(R471,Prowadzacy!$F$2:$K$109,3,FALSE)</f>
        <v>Aleksander</v>
      </c>
      <c r="U471" s="22" t="str">
        <f>VLOOKUP(R471,Prowadzacy!$F$2:$K$109,4,FALSE)</f>
        <v>Kott</v>
      </c>
      <c r="V471" s="22" t="str">
        <f>VLOOKUP(R471,Prowadzacy!$F$2:$M$109,8,FALSE)</f>
        <v xml:space="preserve">Marek | Kott | Dr inż. |  ( 05297 ) </v>
      </c>
      <c r="W471" s="37"/>
      <c r="X471" s="36" t="s">
        <v>222</v>
      </c>
      <c r="Y471" s="37"/>
      <c r="Z471" s="36"/>
      <c r="AA471" s="12"/>
      <c r="AB471" s="22"/>
      <c r="AC471" s="22"/>
      <c r="AD471" s="22"/>
      <c r="AE471" s="22"/>
      <c r="AF471" s="22"/>
      <c r="AG471" s="22"/>
      <c r="AH471" s="22"/>
      <c r="AI471" s="22"/>
      <c r="AJ471" s="22"/>
      <c r="AK471" s="22"/>
      <c r="AL471" s="22"/>
    </row>
    <row r="472" spans="1:38" ht="155.25">
      <c r="A472" s="146">
        <v>467</v>
      </c>
      <c r="B472" s="22" t="str">
        <f>VLOOKUP(E472,studia!$F$1:$I$12,2,FALSE)</f>
        <v>Elektrotechnika</v>
      </c>
      <c r="C472" s="22" t="str">
        <f>VLOOKUP(E472,studia!$F$1:$I$12,3,FALSE)</f>
        <v>mgr</v>
      </c>
      <c r="D472" s="22" t="str">
        <f>VLOOKUP(E472,studia!$F$1:$I$12,4,FALSE)</f>
        <v>OZE</v>
      </c>
      <c r="E472" s="36" t="s">
        <v>450</v>
      </c>
      <c r="F472" s="36"/>
      <c r="G472" s="37"/>
      <c r="H472" s="37" t="s">
        <v>878</v>
      </c>
      <c r="I472" s="37" t="s">
        <v>879</v>
      </c>
      <c r="J472" s="37" t="s">
        <v>880</v>
      </c>
      <c r="K472" s="37" t="s">
        <v>871</v>
      </c>
      <c r="L472" s="21" t="str">
        <f>VLOOKUP(K472,Prowadzacy!$F$2:$J$109,2,FALSE)</f>
        <v>Eugeniusz</v>
      </c>
      <c r="M472" s="21">
        <f>VLOOKUP(K472,Prowadzacy!$F$2:$K$109,3,FALSE)</f>
        <v>0</v>
      </c>
      <c r="N472" s="21" t="str">
        <f>VLOOKUP(K472,Prowadzacy!$F$2:$K$109,4,FALSE)</f>
        <v>Rosołowski</v>
      </c>
      <c r="O472" s="22" t="str">
        <f>VLOOKUP(K472,Prowadzacy!$F$2:$M$109,8,FALSE)</f>
        <v xml:space="preserve">Eugeniusz | Rosołowski | Prof. dr hab. inż. |  ( 05242 ) </v>
      </c>
      <c r="P472" s="22" t="str">
        <f>VLOOKUP(K472,Prowadzacy!$F$2:$K$109,5,FALSE)</f>
        <v>K36W05D02</v>
      </c>
      <c r="Q472" s="22" t="str">
        <f>VLOOKUP(K472,Prowadzacy!$F$2:$K$109,6,FALSE)</f>
        <v>ZAS</v>
      </c>
      <c r="R472" s="36" t="s">
        <v>992</v>
      </c>
      <c r="S472" s="22" t="str">
        <f>VLOOKUP(R472,Prowadzacy!$F$2:$K$109,2,FALSE)</f>
        <v>Piotr</v>
      </c>
      <c r="T472" s="22" t="str">
        <f>VLOOKUP(R472,Prowadzacy!$F$2:$K$109,3,FALSE)</f>
        <v>Eugeniusz</v>
      </c>
      <c r="U472" s="22" t="str">
        <f>VLOOKUP(R472,Prowadzacy!$F$2:$K$109,4,FALSE)</f>
        <v>Pierz</v>
      </c>
      <c r="V472" s="22" t="str">
        <f>VLOOKUP(R472,Prowadzacy!$F$2:$M$109,8,FALSE)</f>
        <v xml:space="preserve">Piotr | Pierz | Dr inż. |  ( 05232 ) </v>
      </c>
      <c r="W472" s="37"/>
      <c r="X472" s="36" t="s">
        <v>222</v>
      </c>
      <c r="Y472" s="37"/>
      <c r="Z472" s="36"/>
      <c r="AA472" s="12"/>
      <c r="AB472" s="22"/>
      <c r="AC472" s="22"/>
      <c r="AD472" s="22"/>
      <c r="AE472" s="22"/>
      <c r="AF472" s="22"/>
      <c r="AG472" s="22"/>
      <c r="AH472" s="22"/>
      <c r="AI472" s="22"/>
      <c r="AJ472" s="22"/>
      <c r="AK472" s="22"/>
      <c r="AL472" s="22"/>
    </row>
    <row r="473" spans="1:38" ht="193.5">
      <c r="A473" s="151">
        <v>468</v>
      </c>
      <c r="B473" s="22" t="str">
        <f>VLOOKUP(E473,studia!$F$1:$I$12,2,FALSE)</f>
        <v>Elektrotechnika</v>
      </c>
      <c r="C473" s="22" t="str">
        <f>VLOOKUP(E473,studia!$F$1:$I$12,3,FALSE)</f>
        <v>mgr</v>
      </c>
      <c r="D473" s="22" t="str">
        <f>VLOOKUP(E473,studia!$F$1:$I$12,4,FALSE)</f>
        <v>OZE</v>
      </c>
      <c r="E473" s="36" t="s">
        <v>450</v>
      </c>
      <c r="F473" s="36"/>
      <c r="G473" s="37"/>
      <c r="H473" s="37" t="s">
        <v>881</v>
      </c>
      <c r="I473" s="37" t="s">
        <v>882</v>
      </c>
      <c r="J473" s="37" t="s">
        <v>883</v>
      </c>
      <c r="K473" s="37" t="s">
        <v>871</v>
      </c>
      <c r="L473" s="21" t="str">
        <f>VLOOKUP(K473,Prowadzacy!$F$2:$J$109,2,FALSE)</f>
        <v>Eugeniusz</v>
      </c>
      <c r="M473" s="21">
        <f>VLOOKUP(K473,Prowadzacy!$F$2:$K$109,3,FALSE)</f>
        <v>0</v>
      </c>
      <c r="N473" s="21" t="str">
        <f>VLOOKUP(K473,Prowadzacy!$F$2:$K$109,4,FALSE)</f>
        <v>Rosołowski</v>
      </c>
      <c r="O473" s="22" t="str">
        <f>VLOOKUP(K473,Prowadzacy!$F$2:$M$109,8,FALSE)</f>
        <v xml:space="preserve">Eugeniusz | Rosołowski | Prof. dr hab. inż. |  ( 05242 ) </v>
      </c>
      <c r="P473" s="22" t="str">
        <f>VLOOKUP(K473,Prowadzacy!$F$2:$K$109,5,FALSE)</f>
        <v>K36W05D02</v>
      </c>
      <c r="Q473" s="22" t="str">
        <f>VLOOKUP(K473,Prowadzacy!$F$2:$K$109,6,FALSE)</f>
        <v>ZAS</v>
      </c>
      <c r="R473" s="36" t="s">
        <v>799</v>
      </c>
      <c r="S473" s="22" t="str">
        <f>VLOOKUP(R473,Prowadzacy!$F$2:$K$109,2,FALSE)</f>
        <v>Daniel</v>
      </c>
      <c r="T473" s="22" t="str">
        <f>VLOOKUP(R473,Prowadzacy!$F$2:$K$109,3,FALSE)</f>
        <v>Łukasz</v>
      </c>
      <c r="U473" s="22" t="str">
        <f>VLOOKUP(R473,Prowadzacy!$F$2:$K$109,4,FALSE)</f>
        <v>Bejmert</v>
      </c>
      <c r="V473" s="22" t="str">
        <f>VLOOKUP(R473,Prowadzacy!$F$2:$M$109,8,FALSE)</f>
        <v xml:space="preserve">Daniel | Bejmert | Dr inż. |  ( 05285 ) </v>
      </c>
      <c r="W473" s="37"/>
      <c r="X473" s="36" t="s">
        <v>222</v>
      </c>
      <c r="Y473" s="37"/>
      <c r="Z473" s="36"/>
      <c r="AA473" s="12"/>
      <c r="AB473" s="22"/>
      <c r="AC473" s="22"/>
      <c r="AD473" s="22"/>
      <c r="AE473" s="22"/>
      <c r="AF473" s="22"/>
      <c r="AG473" s="22"/>
      <c r="AH473" s="22"/>
      <c r="AI473" s="22"/>
      <c r="AJ473" s="22"/>
      <c r="AK473" s="22"/>
      <c r="AL473" s="22"/>
    </row>
    <row r="474" spans="1:38" ht="104.25">
      <c r="A474" s="146">
        <v>469</v>
      </c>
      <c r="B474" s="22" t="str">
        <f>VLOOKUP(E474,studia!$F$1:$I$12,2,FALSE)</f>
        <v>Elektrotechnika</v>
      </c>
      <c r="C474" s="22" t="str">
        <f>VLOOKUP(E474,studia!$F$1:$I$12,3,FALSE)</f>
        <v>mgr</v>
      </c>
      <c r="D474" s="22" t="str">
        <f>VLOOKUP(E474,studia!$F$1:$I$12,4,FALSE)</f>
        <v>OZE</v>
      </c>
      <c r="E474" s="36" t="s">
        <v>450</v>
      </c>
      <c r="F474" s="163" t="s">
        <v>2172</v>
      </c>
      <c r="G474" s="37" t="s">
        <v>230</v>
      </c>
      <c r="H474" s="37" t="s">
        <v>451</v>
      </c>
      <c r="I474" s="37" t="s">
        <v>452</v>
      </c>
      <c r="J474" s="37" t="s">
        <v>2041</v>
      </c>
      <c r="K474" s="37" t="s">
        <v>433</v>
      </c>
      <c r="L474" s="21" t="str">
        <f>VLOOKUP(K474,Prowadzacy!$F$2:$J$109,2,FALSE)</f>
        <v>Bogumiła</v>
      </c>
      <c r="M474" s="21" t="str">
        <f>VLOOKUP(K474,Prowadzacy!$F$2:$K$109,3,FALSE)</f>
        <v>Kazimiera</v>
      </c>
      <c r="N474" s="21" t="str">
        <f>VLOOKUP(K474,Prowadzacy!$F$2:$K$109,4,FALSE)</f>
        <v>Wnukowska</v>
      </c>
      <c r="O474" s="22" t="str">
        <f>VLOOKUP(K474,Prowadzacy!$F$2:$M$109,8,FALSE)</f>
        <v xml:space="preserve">Bogumiła | Wnukowska | Dr hab. inż. |  ( 05258z ) </v>
      </c>
      <c r="P474" s="22" t="str">
        <f>VLOOKUP(K474,Prowadzacy!$F$2:$K$109,5,FALSE)</f>
        <v>K36W05D02</v>
      </c>
      <c r="Q474" s="22" t="str">
        <f>VLOOKUP(K474,Prowadzacy!$F$2:$K$109,6,FALSE)</f>
        <v>ZUEiEP</v>
      </c>
      <c r="R474" s="36" t="s">
        <v>734</v>
      </c>
      <c r="S474" s="22" t="str">
        <f>VLOOKUP(R474,Prowadzacy!$F$2:$K$109,2,FALSE)</f>
        <v>Janusz</v>
      </c>
      <c r="T474" s="22" t="str">
        <f>VLOOKUP(R474,Prowadzacy!$F$2:$K$109,3,FALSE)</f>
        <v>Stanisław</v>
      </c>
      <c r="U474" s="22" t="str">
        <f>VLOOKUP(R474,Prowadzacy!$F$2:$K$109,4,FALSE)</f>
        <v>Konieczny</v>
      </c>
      <c r="V474" s="22" t="str">
        <f>VLOOKUP(R474,Prowadzacy!$F$2:$M$109,8,FALSE)</f>
        <v xml:space="preserve">Janusz | Konieczny | Dr inż. |  ( 05269 ) </v>
      </c>
      <c r="W474" s="37"/>
      <c r="X474" s="36" t="s">
        <v>222</v>
      </c>
      <c r="Y474" s="37"/>
      <c r="Z474" s="36"/>
      <c r="AA474" s="12"/>
      <c r="AB474" s="22"/>
      <c r="AC474" s="22"/>
      <c r="AD474" s="22"/>
      <c r="AE474" s="22"/>
      <c r="AF474" s="22"/>
      <c r="AG474" s="22"/>
      <c r="AH474" s="22"/>
      <c r="AI474" s="22"/>
      <c r="AJ474" s="22"/>
      <c r="AK474" s="22"/>
      <c r="AL474" s="22"/>
    </row>
    <row r="475" spans="1:38" ht="78.75">
      <c r="A475" s="151">
        <v>470</v>
      </c>
      <c r="B475" s="22" t="str">
        <f>VLOOKUP(E475,studia!$F$1:$I$12,2,FALSE)</f>
        <v>Elektrotechnika</v>
      </c>
      <c r="C475" s="22" t="str">
        <f>VLOOKUP(E475,studia!$F$1:$I$12,3,FALSE)</f>
        <v>mgr</v>
      </c>
      <c r="D475" s="22" t="str">
        <f>VLOOKUP(E475,studia!$F$1:$I$12,4,FALSE)</f>
        <v>OZE</v>
      </c>
      <c r="E475" s="36" t="s">
        <v>450</v>
      </c>
      <c r="F475" s="163" t="s">
        <v>2172</v>
      </c>
      <c r="G475" s="37" t="s">
        <v>230</v>
      </c>
      <c r="H475" s="37" t="s">
        <v>453</v>
      </c>
      <c r="I475" s="37" t="s">
        <v>454</v>
      </c>
      <c r="J475" s="37" t="s">
        <v>455</v>
      </c>
      <c r="K475" s="37" t="s">
        <v>433</v>
      </c>
      <c r="L475" s="21" t="str">
        <f>VLOOKUP(K475,Prowadzacy!$F$2:$J$109,2,FALSE)</f>
        <v>Bogumiła</v>
      </c>
      <c r="M475" s="21" t="str">
        <f>VLOOKUP(K475,Prowadzacy!$F$2:$K$109,3,FALSE)</f>
        <v>Kazimiera</v>
      </c>
      <c r="N475" s="21" t="str">
        <f>VLOOKUP(K475,Prowadzacy!$F$2:$K$109,4,FALSE)</f>
        <v>Wnukowska</v>
      </c>
      <c r="O475" s="22" t="str">
        <f>VLOOKUP(K475,Prowadzacy!$F$2:$M$109,8,FALSE)</f>
        <v xml:space="preserve">Bogumiła | Wnukowska | Dr hab. inż. |  ( 05258z ) </v>
      </c>
      <c r="P475" s="22" t="str">
        <f>VLOOKUP(K475,Prowadzacy!$F$2:$K$109,5,FALSE)</f>
        <v>K36W05D02</v>
      </c>
      <c r="Q475" s="22" t="str">
        <f>VLOOKUP(K475,Prowadzacy!$F$2:$K$109,6,FALSE)</f>
        <v>ZUEiEP</v>
      </c>
      <c r="R475" s="36" t="s">
        <v>734</v>
      </c>
      <c r="S475" s="22" t="str">
        <f>VLOOKUP(R475,Prowadzacy!$F$2:$K$109,2,FALSE)</f>
        <v>Janusz</v>
      </c>
      <c r="T475" s="22" t="str">
        <f>VLOOKUP(R475,Prowadzacy!$F$2:$K$109,3,FALSE)</f>
        <v>Stanisław</v>
      </c>
      <c r="U475" s="22" t="str">
        <f>VLOOKUP(R475,Prowadzacy!$F$2:$K$109,4,FALSE)</f>
        <v>Konieczny</v>
      </c>
      <c r="V475" s="22" t="str">
        <f>VLOOKUP(R475,Prowadzacy!$F$2:$M$109,8,FALSE)</f>
        <v xml:space="preserve">Janusz | Konieczny | Dr inż. |  ( 05269 ) </v>
      </c>
      <c r="W475" s="37"/>
      <c r="X475" s="36" t="s">
        <v>222</v>
      </c>
      <c r="Y475" s="37"/>
      <c r="Z475" s="36"/>
      <c r="AA475" s="12"/>
      <c r="AB475" s="22"/>
      <c r="AC475" s="22"/>
      <c r="AD475" s="22"/>
      <c r="AE475" s="22"/>
      <c r="AF475" s="22"/>
      <c r="AG475" s="22"/>
      <c r="AH475" s="22"/>
      <c r="AI475" s="22"/>
      <c r="AJ475" s="22"/>
      <c r="AK475" s="22"/>
      <c r="AL475" s="22"/>
    </row>
    <row r="476" spans="1:38" ht="117">
      <c r="A476" s="146">
        <v>471</v>
      </c>
      <c r="B476" s="22" t="str">
        <f>VLOOKUP(E476,studia!$F$1:$I$12,2,FALSE)</f>
        <v>Elektrotechnika</v>
      </c>
      <c r="C476" s="22" t="str">
        <f>VLOOKUP(E476,studia!$F$1:$I$12,3,FALSE)</f>
        <v>mgr</v>
      </c>
      <c r="D476" s="22" t="str">
        <f>VLOOKUP(E476,studia!$F$1:$I$12,4,FALSE)</f>
        <v>OZE</v>
      </c>
      <c r="E476" s="36" t="s">
        <v>450</v>
      </c>
      <c r="F476" s="163" t="s">
        <v>2172</v>
      </c>
      <c r="G476" s="37" t="s">
        <v>230</v>
      </c>
      <c r="H476" s="37" t="s">
        <v>456</v>
      </c>
      <c r="I476" s="37" t="s">
        <v>457</v>
      </c>
      <c r="J476" s="37" t="s">
        <v>458</v>
      </c>
      <c r="K476" s="37" t="s">
        <v>433</v>
      </c>
      <c r="L476" s="21" t="str">
        <f>VLOOKUP(K476,Prowadzacy!$F$2:$J$109,2,FALSE)</f>
        <v>Bogumiła</v>
      </c>
      <c r="M476" s="21" t="str">
        <f>VLOOKUP(K476,Prowadzacy!$F$2:$K$109,3,FALSE)</f>
        <v>Kazimiera</v>
      </c>
      <c r="N476" s="21" t="str">
        <f>VLOOKUP(K476,Prowadzacy!$F$2:$K$109,4,FALSE)</f>
        <v>Wnukowska</v>
      </c>
      <c r="O476" s="22" t="str">
        <f>VLOOKUP(K476,Prowadzacy!$F$2:$M$109,8,FALSE)</f>
        <v xml:space="preserve">Bogumiła | Wnukowska | Dr hab. inż. |  ( 05258z ) </v>
      </c>
      <c r="P476" s="22" t="str">
        <f>VLOOKUP(K476,Prowadzacy!$F$2:$K$109,5,FALSE)</f>
        <v>K36W05D02</v>
      </c>
      <c r="Q476" s="22" t="str">
        <f>VLOOKUP(K476,Prowadzacy!$F$2:$K$109,6,FALSE)</f>
        <v>ZUEiEP</v>
      </c>
      <c r="R476" s="36" t="s">
        <v>734</v>
      </c>
      <c r="S476" s="22" t="str">
        <f>VLOOKUP(R476,Prowadzacy!$F$2:$K$109,2,FALSE)</f>
        <v>Janusz</v>
      </c>
      <c r="T476" s="22" t="str">
        <f>VLOOKUP(R476,Prowadzacy!$F$2:$K$109,3,FALSE)</f>
        <v>Stanisław</v>
      </c>
      <c r="U476" s="22" t="str">
        <f>VLOOKUP(R476,Prowadzacy!$F$2:$K$109,4,FALSE)</f>
        <v>Konieczny</v>
      </c>
      <c r="V476" s="22" t="str">
        <f>VLOOKUP(R476,Prowadzacy!$F$2:$M$109,8,FALSE)</f>
        <v xml:space="preserve">Janusz | Konieczny | Dr inż. |  ( 05269 ) </v>
      </c>
      <c r="W476" s="37"/>
      <c r="X476" s="36" t="s">
        <v>222</v>
      </c>
      <c r="Y476" s="37"/>
      <c r="Z476" s="36"/>
      <c r="AA476" s="12"/>
      <c r="AB476" s="22"/>
      <c r="AC476" s="22"/>
      <c r="AD476" s="22"/>
      <c r="AE476" s="22"/>
      <c r="AF476" s="22"/>
      <c r="AG476" s="22"/>
      <c r="AH476" s="22"/>
      <c r="AI476" s="22"/>
      <c r="AJ476" s="22"/>
      <c r="AK476" s="22"/>
      <c r="AL476" s="22"/>
    </row>
    <row r="477" spans="1:38" ht="129.75">
      <c r="A477" s="151">
        <v>472</v>
      </c>
      <c r="B477" s="22" t="str">
        <f>VLOOKUP(E477,studia!$F$1:$I$12,2,FALSE)</f>
        <v>Elektrotechnika</v>
      </c>
      <c r="C477" s="22" t="str">
        <f>VLOOKUP(E477,studia!$F$1:$I$12,3,FALSE)</f>
        <v>mgr</v>
      </c>
      <c r="D477" s="22" t="str">
        <f>VLOOKUP(E477,studia!$F$1:$I$12,4,FALSE)</f>
        <v>OZE</v>
      </c>
      <c r="E477" s="36" t="s">
        <v>450</v>
      </c>
      <c r="F477" s="163" t="s">
        <v>2172</v>
      </c>
      <c r="G477" s="37" t="s">
        <v>230</v>
      </c>
      <c r="H477" s="37" t="s">
        <v>1695</v>
      </c>
      <c r="I477" s="37" t="s">
        <v>1696</v>
      </c>
      <c r="J477" s="37" t="s">
        <v>1697</v>
      </c>
      <c r="K477" s="37" t="s">
        <v>1684</v>
      </c>
      <c r="L477" s="21" t="str">
        <f>VLOOKUP(K477,Prowadzacy!$F$2:$J$109,2,FALSE)</f>
        <v>Michał</v>
      </c>
      <c r="M477" s="21">
        <f>VLOOKUP(K477,Prowadzacy!$F$2:$K$109,3,FALSE)</f>
        <v>0</v>
      </c>
      <c r="N477" s="21" t="str">
        <f>VLOOKUP(K477,Prowadzacy!$F$2:$K$109,4,FALSE)</f>
        <v>Jasiński</v>
      </c>
      <c r="O477" s="22" t="str">
        <f>VLOOKUP(K477,Prowadzacy!$F$2:$M$109,8,FALSE)</f>
        <v xml:space="preserve">Michał | Jasiński | Dr inż. |  ( p05180 ) </v>
      </c>
      <c r="P477" s="22" t="str">
        <f>VLOOKUP(K477,Prowadzacy!$F$2:$K$109,5,FALSE)</f>
        <v>K38W05D02</v>
      </c>
      <c r="Q477" s="22" t="str">
        <f>VLOOKUP(K477,Prowadzacy!$F$2:$K$109,6,FALSE)</f>
        <v>ZET</v>
      </c>
      <c r="R477" s="36" t="s">
        <v>1634</v>
      </c>
      <c r="S477" s="22" t="str">
        <f>VLOOKUP(R477,Prowadzacy!$F$2:$K$109,2,FALSE)</f>
        <v>Dominika</v>
      </c>
      <c r="T477" s="22">
        <f>VLOOKUP(R477,Prowadzacy!$F$2:$K$109,3,FALSE)</f>
        <v>0</v>
      </c>
      <c r="U477" s="22" t="str">
        <f>VLOOKUP(R477,Prowadzacy!$F$2:$K$109,4,FALSE)</f>
        <v>Kaczorowska</v>
      </c>
      <c r="V477" s="22" t="str">
        <f>VLOOKUP(R477,Prowadzacy!$F$2:$M$109,8,FALSE)</f>
        <v xml:space="preserve">Dominika | Kaczorowska | Dr inż. |  ( p05181 ) </v>
      </c>
      <c r="W477" s="37"/>
      <c r="X477" s="36" t="s">
        <v>222</v>
      </c>
      <c r="Y477" s="37"/>
      <c r="Z477" s="36"/>
      <c r="AA477" s="12"/>
      <c r="AB477" s="22"/>
      <c r="AC477" s="22"/>
      <c r="AD477" s="22"/>
      <c r="AE477" s="22"/>
      <c r="AF477" s="22"/>
      <c r="AG477" s="22"/>
      <c r="AH477" s="22"/>
      <c r="AI477" s="22"/>
      <c r="AJ477" s="22"/>
      <c r="AK477" s="22"/>
      <c r="AL477" s="22"/>
    </row>
    <row r="478" spans="1:38" ht="129.75">
      <c r="A478" s="146">
        <v>473</v>
      </c>
      <c r="B478" s="22" t="str">
        <f>VLOOKUP(E478,studia!$F$1:$I$12,2,FALSE)</f>
        <v>Elektrotechnika</v>
      </c>
      <c r="C478" s="22" t="str">
        <f>VLOOKUP(E478,studia!$F$1:$I$12,3,FALSE)</f>
        <v>mgr</v>
      </c>
      <c r="D478" s="22" t="str">
        <f>VLOOKUP(E478,studia!$F$1:$I$12,4,FALSE)</f>
        <v>OZE</v>
      </c>
      <c r="E478" s="36" t="s">
        <v>450</v>
      </c>
      <c r="F478" s="163" t="s">
        <v>2172</v>
      </c>
      <c r="G478" s="37" t="s">
        <v>230</v>
      </c>
      <c r="H478" s="37" t="s">
        <v>1698</v>
      </c>
      <c r="I478" s="37" t="s">
        <v>1699</v>
      </c>
      <c r="J478" s="37" t="s">
        <v>1700</v>
      </c>
      <c r="K478" s="37" t="s">
        <v>1684</v>
      </c>
      <c r="L478" s="21" t="str">
        <f>VLOOKUP(K478,Prowadzacy!$F$2:$J$109,2,FALSE)</f>
        <v>Michał</v>
      </c>
      <c r="M478" s="21">
        <f>VLOOKUP(K478,Prowadzacy!$F$2:$K$109,3,FALSE)</f>
        <v>0</v>
      </c>
      <c r="N478" s="21" t="str">
        <f>VLOOKUP(K478,Prowadzacy!$F$2:$K$109,4,FALSE)</f>
        <v>Jasiński</v>
      </c>
      <c r="O478" s="22" t="str">
        <f>VLOOKUP(K478,Prowadzacy!$F$2:$M$109,8,FALSE)</f>
        <v xml:space="preserve">Michał | Jasiński | Dr inż. |  ( p05180 ) </v>
      </c>
      <c r="P478" s="22" t="str">
        <f>VLOOKUP(K478,Prowadzacy!$F$2:$K$109,5,FALSE)</f>
        <v>K38W05D02</v>
      </c>
      <c r="Q478" s="22" t="str">
        <f>VLOOKUP(K478,Prowadzacy!$F$2:$K$109,6,FALSE)</f>
        <v>ZET</v>
      </c>
      <c r="R478" s="36" t="s">
        <v>1634</v>
      </c>
      <c r="S478" s="22" t="str">
        <f>VLOOKUP(R478,Prowadzacy!$F$2:$K$109,2,FALSE)</f>
        <v>Dominika</v>
      </c>
      <c r="T478" s="22">
        <f>VLOOKUP(R478,Prowadzacy!$F$2:$K$109,3,FALSE)</f>
        <v>0</v>
      </c>
      <c r="U478" s="22" t="str">
        <f>VLOOKUP(R478,Prowadzacy!$F$2:$K$109,4,FALSE)</f>
        <v>Kaczorowska</v>
      </c>
      <c r="V478" s="22" t="str">
        <f>VLOOKUP(R478,Prowadzacy!$F$2:$M$109,8,FALSE)</f>
        <v xml:space="preserve">Dominika | Kaczorowska | Dr inż. |  ( p05181 ) </v>
      </c>
      <c r="W478" s="37"/>
      <c r="X478" s="36" t="s">
        <v>222</v>
      </c>
      <c r="Y478" s="37"/>
      <c r="Z478" s="36"/>
      <c r="AA478" s="12"/>
      <c r="AB478" s="22"/>
      <c r="AC478" s="22"/>
      <c r="AD478" s="22"/>
      <c r="AE478" s="22"/>
      <c r="AF478" s="22"/>
      <c r="AG478" s="22"/>
      <c r="AH478" s="22"/>
      <c r="AI478" s="22"/>
      <c r="AJ478" s="22"/>
      <c r="AK478" s="22"/>
      <c r="AL478" s="22"/>
    </row>
    <row r="479" spans="1:38" ht="117">
      <c r="A479" s="151">
        <v>474</v>
      </c>
      <c r="B479" s="22" t="str">
        <f>VLOOKUP(E479,studia!$F$1:$I$12,2,FALSE)</f>
        <v>Elektrotechnika</v>
      </c>
      <c r="C479" s="22" t="str">
        <f>VLOOKUP(E479,studia!$F$1:$I$12,3,FALSE)</f>
        <v>mgr</v>
      </c>
      <c r="D479" s="22" t="str">
        <f>VLOOKUP(E479,studia!$F$1:$I$12,4,FALSE)</f>
        <v>OZE</v>
      </c>
      <c r="E479" s="36" t="s">
        <v>450</v>
      </c>
      <c r="F479" s="163" t="s">
        <v>2172</v>
      </c>
      <c r="G479" s="37" t="s">
        <v>230</v>
      </c>
      <c r="H479" s="37" t="s">
        <v>1704</v>
      </c>
      <c r="I479" s="37" t="s">
        <v>1705</v>
      </c>
      <c r="J479" s="37" t="s">
        <v>1706</v>
      </c>
      <c r="K479" s="37" t="s">
        <v>1684</v>
      </c>
      <c r="L479" s="21" t="str">
        <f>VLOOKUP(K479,Prowadzacy!$F$2:$J$109,2,FALSE)</f>
        <v>Michał</v>
      </c>
      <c r="M479" s="21">
        <f>VLOOKUP(K479,Prowadzacy!$F$2:$K$109,3,FALSE)</f>
        <v>0</v>
      </c>
      <c r="N479" s="21" t="str">
        <f>VLOOKUP(K479,Prowadzacy!$F$2:$K$109,4,FALSE)</f>
        <v>Jasiński</v>
      </c>
      <c r="O479" s="22" t="str">
        <f>VLOOKUP(K479,Prowadzacy!$F$2:$M$109,8,FALSE)</f>
        <v xml:space="preserve">Michał | Jasiński | Dr inż. |  ( p05180 ) </v>
      </c>
      <c r="P479" s="22" t="str">
        <f>VLOOKUP(K479,Prowadzacy!$F$2:$K$109,5,FALSE)</f>
        <v>K38W05D02</v>
      </c>
      <c r="Q479" s="22" t="str">
        <f>VLOOKUP(K479,Prowadzacy!$F$2:$K$109,6,FALSE)</f>
        <v>ZET</v>
      </c>
      <c r="R479" s="36" t="s">
        <v>1634</v>
      </c>
      <c r="S479" s="22" t="str">
        <f>VLOOKUP(R479,Prowadzacy!$F$2:$K$109,2,FALSE)</f>
        <v>Dominika</v>
      </c>
      <c r="T479" s="22">
        <f>VLOOKUP(R479,Prowadzacy!$F$2:$K$109,3,FALSE)</f>
        <v>0</v>
      </c>
      <c r="U479" s="22" t="str">
        <f>VLOOKUP(R479,Prowadzacy!$F$2:$K$109,4,FALSE)</f>
        <v>Kaczorowska</v>
      </c>
      <c r="V479" s="22" t="str">
        <f>VLOOKUP(R479,Prowadzacy!$F$2:$M$109,8,FALSE)</f>
        <v xml:space="preserve">Dominika | Kaczorowska | Dr inż. |  ( p05181 ) </v>
      </c>
      <c r="W479" s="37"/>
      <c r="X479" s="36" t="s">
        <v>222</v>
      </c>
      <c r="Y479" s="37"/>
      <c r="Z479" s="36"/>
      <c r="AA479" s="12"/>
      <c r="AB479" s="22"/>
      <c r="AC479" s="22"/>
      <c r="AD479" s="22"/>
      <c r="AE479" s="22"/>
      <c r="AF479" s="22"/>
      <c r="AG479" s="22"/>
      <c r="AH479" s="22"/>
      <c r="AI479" s="22"/>
      <c r="AJ479" s="22"/>
      <c r="AK479" s="22"/>
      <c r="AL479" s="22"/>
    </row>
    <row r="480" spans="1:38" ht="104.25">
      <c r="A480" s="146">
        <v>475</v>
      </c>
      <c r="B480" s="22" t="str">
        <f>VLOOKUP(E480,studia!$F$1:$I$12,2,FALSE)</f>
        <v>Elektrotechnika</v>
      </c>
      <c r="C480" s="22" t="str">
        <f>VLOOKUP(E480,studia!$F$1:$I$12,3,FALSE)</f>
        <v>mgr</v>
      </c>
      <c r="D480" s="22" t="str">
        <f>VLOOKUP(E480,studia!$F$1:$I$12,4,FALSE)</f>
        <v>OZE</v>
      </c>
      <c r="E480" s="36" t="s">
        <v>450</v>
      </c>
      <c r="F480" s="163" t="s">
        <v>2172</v>
      </c>
      <c r="G480" s="37" t="s">
        <v>230</v>
      </c>
      <c r="H480" s="37" t="s">
        <v>1760</v>
      </c>
      <c r="I480" s="37" t="s">
        <v>1761</v>
      </c>
      <c r="J480" s="37" t="s">
        <v>1762</v>
      </c>
      <c r="K480" s="37" t="s">
        <v>1634</v>
      </c>
      <c r="L480" s="21" t="str">
        <f>VLOOKUP(K480,Prowadzacy!$F$2:$J$109,2,FALSE)</f>
        <v>Dominika</v>
      </c>
      <c r="M480" s="21">
        <f>VLOOKUP(K480,Prowadzacy!$F$2:$K$109,3,FALSE)</f>
        <v>0</v>
      </c>
      <c r="N480" s="21" t="str">
        <f>VLOOKUP(K480,Prowadzacy!$F$2:$K$109,4,FALSE)</f>
        <v>Kaczorowska</v>
      </c>
      <c r="O480" s="22" t="str">
        <f>VLOOKUP(K480,Prowadzacy!$F$2:$M$109,8,FALSE)</f>
        <v xml:space="preserve">Dominika | Kaczorowska | Dr inż. |  ( p05181 ) </v>
      </c>
      <c r="P480" s="22" t="str">
        <f>VLOOKUP(K480,Prowadzacy!$F$2:$K$109,5,FALSE)</f>
        <v>K38W05D02</v>
      </c>
      <c r="Q480" s="22" t="str">
        <f>VLOOKUP(K480,Prowadzacy!$F$2:$K$109,6,FALSE)</f>
        <v>ZET</v>
      </c>
      <c r="R480" s="36" t="s">
        <v>1684</v>
      </c>
      <c r="S480" s="22"/>
      <c r="T480" s="22"/>
      <c r="U480" s="22"/>
      <c r="V480" s="22"/>
      <c r="W480" s="37"/>
      <c r="X480" s="36" t="s">
        <v>222</v>
      </c>
      <c r="Y480" s="37"/>
      <c r="Z480" s="36"/>
      <c r="AA480" s="12"/>
      <c r="AB480" s="22"/>
      <c r="AC480" s="22"/>
      <c r="AD480" s="22"/>
      <c r="AE480" s="22"/>
      <c r="AF480" s="22"/>
      <c r="AG480" s="22"/>
      <c r="AH480" s="22"/>
      <c r="AI480" s="22"/>
      <c r="AJ480" s="22"/>
      <c r="AK480" s="22"/>
      <c r="AL480" s="22"/>
    </row>
    <row r="481" spans="1:38" ht="104.25">
      <c r="A481" s="151">
        <v>476</v>
      </c>
      <c r="B481" s="22" t="str">
        <f>VLOOKUP(E481,studia!$F$1:$I$12,2,FALSE)</f>
        <v>Elektrotechnika</v>
      </c>
      <c r="C481" s="22" t="str">
        <f>VLOOKUP(E481,studia!$F$1:$I$12,3,FALSE)</f>
        <v>mgr</v>
      </c>
      <c r="D481" s="22" t="str">
        <f>VLOOKUP(E481,studia!$F$1:$I$12,4,FALSE)</f>
        <v>OZE</v>
      </c>
      <c r="E481" s="36" t="s">
        <v>450</v>
      </c>
      <c r="F481" s="36"/>
      <c r="G481" s="37"/>
      <c r="H481" s="37" t="s">
        <v>1763</v>
      </c>
      <c r="I481" s="37" t="s">
        <v>1764</v>
      </c>
      <c r="J481" s="37" t="s">
        <v>1765</v>
      </c>
      <c r="K481" s="37" t="s">
        <v>1634</v>
      </c>
      <c r="L481" s="21" t="str">
        <f>VLOOKUP(K481,Prowadzacy!$F$2:$J$109,2,FALSE)</f>
        <v>Dominika</v>
      </c>
      <c r="M481" s="21">
        <f>VLOOKUP(K481,Prowadzacy!$F$2:$K$109,3,FALSE)</f>
        <v>0</v>
      </c>
      <c r="N481" s="21" t="str">
        <f>VLOOKUP(K481,Prowadzacy!$F$2:$K$109,4,FALSE)</f>
        <v>Kaczorowska</v>
      </c>
      <c r="O481" s="22" t="str">
        <f>VLOOKUP(K481,Prowadzacy!$F$2:$M$109,8,FALSE)</f>
        <v xml:space="preserve">Dominika | Kaczorowska | Dr inż. |  ( p05181 ) </v>
      </c>
      <c r="P481" s="22" t="str">
        <f>VLOOKUP(K481,Prowadzacy!$F$2:$K$109,5,FALSE)</f>
        <v>K38W05D02</v>
      </c>
      <c r="Q481" s="22" t="str">
        <f>VLOOKUP(K481,Prowadzacy!$F$2:$K$109,6,FALSE)</f>
        <v>ZET</v>
      </c>
      <c r="R481" s="36" t="s">
        <v>1684</v>
      </c>
      <c r="S481" s="22"/>
      <c r="T481" s="22"/>
      <c r="U481" s="22"/>
      <c r="V481" s="22"/>
      <c r="W481" s="37"/>
      <c r="X481" s="36" t="s">
        <v>222</v>
      </c>
      <c r="Y481" s="37"/>
      <c r="Z481" s="36"/>
      <c r="AA481" s="12"/>
      <c r="AB481" s="22"/>
      <c r="AC481" s="22"/>
      <c r="AD481" s="22"/>
      <c r="AE481" s="22"/>
      <c r="AF481" s="22"/>
      <c r="AG481" s="22"/>
      <c r="AH481" s="22"/>
      <c r="AI481" s="22"/>
      <c r="AJ481" s="22"/>
      <c r="AK481" s="22"/>
      <c r="AL481" s="22"/>
    </row>
    <row r="482" spans="1:38" ht="78.75">
      <c r="A482" s="146">
        <v>477</v>
      </c>
      <c r="B482" s="22" t="str">
        <f>VLOOKUP(E482,studia!$F$1:$I$12,2,FALSE)</f>
        <v>Elektrotechnika</v>
      </c>
      <c r="C482" s="22" t="str">
        <f>VLOOKUP(E482,studia!$F$1:$I$12,3,FALSE)</f>
        <v>mgr</v>
      </c>
      <c r="D482" s="22" t="str">
        <f>VLOOKUP(E482,studia!$F$1:$I$12,4,FALSE)</f>
        <v>OZE</v>
      </c>
      <c r="E482" s="36" t="s">
        <v>450</v>
      </c>
      <c r="F482" s="36"/>
      <c r="G482" s="37"/>
      <c r="H482" s="37" t="s">
        <v>1519</v>
      </c>
      <c r="I482" s="37" t="s">
        <v>1520</v>
      </c>
      <c r="J482" s="37" t="s">
        <v>1521</v>
      </c>
      <c r="K482" s="37" t="s">
        <v>1522</v>
      </c>
      <c r="L482" s="21" t="str">
        <f>VLOOKUP(K482,Prowadzacy!$F$2:$J$109,2,FALSE)</f>
        <v>Paweł</v>
      </c>
      <c r="M482" s="21" t="str">
        <f>VLOOKUP(K482,Prowadzacy!$F$2:$K$109,3,FALSE)</f>
        <v>Tomasz</v>
      </c>
      <c r="N482" s="21" t="str">
        <f>VLOOKUP(K482,Prowadzacy!$F$2:$K$109,4,FALSE)</f>
        <v>Kostyła</v>
      </c>
      <c r="O482" s="22" t="str">
        <f>VLOOKUP(K482,Prowadzacy!$F$2:$M$109,8,FALSE)</f>
        <v xml:space="preserve">Paweł | Kostyła | Dr inż. |  ( 05108 ) </v>
      </c>
      <c r="P482" s="22" t="str">
        <f>VLOOKUP(K482,Prowadzacy!$F$2:$K$109,5,FALSE)</f>
        <v>K38W05D02</v>
      </c>
      <c r="Q482" s="22" t="str">
        <f>VLOOKUP(K482,Prowadzacy!$F$2:$K$109,6,FALSE)</f>
        <v>ZET</v>
      </c>
      <c r="R482" s="36" t="s">
        <v>1720</v>
      </c>
      <c r="S482" s="22" t="str">
        <f>VLOOKUP(R482,Prowadzacy!$F$2:$K$109,2,FALSE)</f>
        <v>Tomasz</v>
      </c>
      <c r="T482" s="22" t="str">
        <f>VLOOKUP(R482,Prowadzacy!$F$2:$K$109,3,FALSE)</f>
        <v>Stanisław</v>
      </c>
      <c r="U482" s="22" t="str">
        <f>VLOOKUP(R482,Prowadzacy!$F$2:$K$109,4,FALSE)</f>
        <v>Sikorski</v>
      </c>
      <c r="V482" s="22" t="str">
        <f>VLOOKUP(R482,Prowadzacy!$F$2:$M$109,8,FALSE)</f>
        <v xml:space="preserve">Tomasz | Sikorski | Dr hab. inż. |  ( 05141 ) </v>
      </c>
      <c r="W482" s="37"/>
      <c r="X482" s="36" t="s">
        <v>222</v>
      </c>
      <c r="Y482" s="37"/>
      <c r="Z482" s="36"/>
      <c r="AA482" s="12"/>
      <c r="AB482" s="22"/>
      <c r="AC482" s="22"/>
      <c r="AD482" s="22"/>
      <c r="AE482" s="22"/>
      <c r="AF482" s="22"/>
      <c r="AG482" s="22"/>
      <c r="AH482" s="22"/>
      <c r="AI482" s="22"/>
      <c r="AJ482" s="22"/>
      <c r="AK482" s="22"/>
      <c r="AL482" s="22"/>
    </row>
    <row r="483" spans="1:38" ht="66">
      <c r="A483" s="151">
        <v>478</v>
      </c>
      <c r="B483" s="22" t="str">
        <f>VLOOKUP(E483,studia!$F$1:$I$12,2,FALSE)</f>
        <v>Elektrotechnika</v>
      </c>
      <c r="C483" s="22" t="str">
        <f>VLOOKUP(E483,studia!$F$1:$I$12,3,FALSE)</f>
        <v>mgr</v>
      </c>
      <c r="D483" s="22" t="str">
        <f>VLOOKUP(E483,studia!$F$1:$I$12,4,FALSE)</f>
        <v>OZE</v>
      </c>
      <c r="E483" s="36" t="s">
        <v>450</v>
      </c>
      <c r="F483" s="36"/>
      <c r="G483" s="37"/>
      <c r="H483" s="37" t="s">
        <v>1536</v>
      </c>
      <c r="I483" s="37" t="s">
        <v>1537</v>
      </c>
      <c r="J483" s="37" t="s">
        <v>1538</v>
      </c>
      <c r="K483" s="37" t="s">
        <v>1522</v>
      </c>
      <c r="L483" s="21" t="str">
        <f>VLOOKUP(K483,Prowadzacy!$F$2:$J$109,2,FALSE)</f>
        <v>Paweł</v>
      </c>
      <c r="M483" s="21" t="str">
        <f>VLOOKUP(K483,Prowadzacy!$F$2:$K$109,3,FALSE)</f>
        <v>Tomasz</v>
      </c>
      <c r="N483" s="21" t="str">
        <f>VLOOKUP(K483,Prowadzacy!$F$2:$K$109,4,FALSE)</f>
        <v>Kostyła</v>
      </c>
      <c r="O483" s="22" t="str">
        <f>VLOOKUP(K483,Prowadzacy!$F$2:$M$109,8,FALSE)</f>
        <v xml:space="preserve">Paweł | Kostyła | Dr inż. |  ( 05108 ) </v>
      </c>
      <c r="P483" s="22" t="str">
        <f>VLOOKUP(K483,Prowadzacy!$F$2:$K$109,5,FALSE)</f>
        <v>K38W05D02</v>
      </c>
      <c r="Q483" s="22" t="str">
        <f>VLOOKUP(K483,Prowadzacy!$F$2:$K$109,6,FALSE)</f>
        <v>ZET</v>
      </c>
      <c r="R483" s="36" t="s">
        <v>1720</v>
      </c>
      <c r="S483" s="22" t="str">
        <f>VLOOKUP(R483,Prowadzacy!$F$2:$K$109,2,FALSE)</f>
        <v>Tomasz</v>
      </c>
      <c r="T483" s="22" t="str">
        <f>VLOOKUP(R483,Prowadzacy!$F$2:$K$109,3,FALSE)</f>
        <v>Stanisław</v>
      </c>
      <c r="U483" s="22" t="str">
        <f>VLOOKUP(R483,Prowadzacy!$F$2:$K$109,4,FALSE)</f>
        <v>Sikorski</v>
      </c>
      <c r="V483" s="22" t="str">
        <f>VLOOKUP(R483,Prowadzacy!$F$2:$M$109,8,FALSE)</f>
        <v xml:space="preserve">Tomasz | Sikorski | Dr hab. inż. |  ( 05141 ) </v>
      </c>
      <c r="W483" s="37"/>
      <c r="X483" s="36" t="s">
        <v>222</v>
      </c>
      <c r="Y483" s="37"/>
      <c r="Z483" s="36"/>
      <c r="AA483" s="12"/>
      <c r="AB483" s="22"/>
      <c r="AC483" s="22"/>
      <c r="AD483" s="22"/>
      <c r="AE483" s="22"/>
      <c r="AF483" s="22"/>
      <c r="AG483" s="22"/>
      <c r="AH483" s="22"/>
      <c r="AI483" s="22"/>
      <c r="AJ483" s="22"/>
      <c r="AK483" s="22"/>
      <c r="AL483" s="22"/>
    </row>
    <row r="484" spans="1:38" ht="129.75">
      <c r="A484" s="146">
        <v>479</v>
      </c>
      <c r="B484" s="22" t="str">
        <f>VLOOKUP(E484,studia!$F$1:$I$12,2,FALSE)</f>
        <v>Elektrotechnika</v>
      </c>
      <c r="C484" s="22" t="str">
        <f>VLOOKUP(E484,studia!$F$1:$I$12,3,FALSE)</f>
        <v>mgr</v>
      </c>
      <c r="D484" s="22" t="str">
        <f>VLOOKUP(E484,studia!$F$1:$I$12,4,FALSE)</f>
        <v>OZE</v>
      </c>
      <c r="E484" s="36" t="s">
        <v>450</v>
      </c>
      <c r="F484" s="163" t="s">
        <v>2172</v>
      </c>
      <c r="G484" s="37" t="s">
        <v>230</v>
      </c>
      <c r="H484" s="37" t="s">
        <v>1510</v>
      </c>
      <c r="I484" s="37" t="s">
        <v>1511</v>
      </c>
      <c r="J484" s="37" t="s">
        <v>1512</v>
      </c>
      <c r="K484" s="37" t="s">
        <v>1509</v>
      </c>
      <c r="L484" s="21" t="str">
        <f>VLOOKUP(K484,Prowadzacy!$F$2:$J$109,2,FALSE)</f>
        <v>Agnieszka</v>
      </c>
      <c r="M484" s="21">
        <f>VLOOKUP(K484,Prowadzacy!$F$2:$K$109,3,FALSE)</f>
        <v>0</v>
      </c>
      <c r="N484" s="21" t="str">
        <f>VLOOKUP(K484,Prowadzacy!$F$2:$K$109,4,FALSE)</f>
        <v>Mirkowska</v>
      </c>
      <c r="O484" s="22" t="str">
        <f>VLOOKUP(K484,Prowadzacy!$F$2:$M$109,8,FALSE)</f>
        <v xml:space="preserve">Agnieszka | Mirkowska | Dr inż. |  ( 05178 ) </v>
      </c>
      <c r="P484" s="22" t="str">
        <f>VLOOKUP(K484,Prowadzacy!$F$2:$K$109,5,FALSE)</f>
        <v>K38W05D02</v>
      </c>
      <c r="Q484" s="22" t="str">
        <f>VLOOKUP(K484,Prowadzacy!$F$2:$K$109,6,FALSE)</f>
        <v>ZE</v>
      </c>
      <c r="R484" s="36" t="s">
        <v>1573</v>
      </c>
      <c r="S484" s="22" t="str">
        <f>VLOOKUP(R484,Prowadzacy!$F$2:$K$109,2,FALSE)</f>
        <v>Tomasz</v>
      </c>
      <c r="T484" s="22">
        <f>VLOOKUP(R484,Prowadzacy!$F$2:$K$109,3,FALSE)</f>
        <v>0</v>
      </c>
      <c r="U484" s="22" t="str">
        <f>VLOOKUP(R484,Prowadzacy!$F$2:$K$109,4,FALSE)</f>
        <v>Czapka</v>
      </c>
      <c r="V484" s="22" t="str">
        <f>VLOOKUP(R484,Prowadzacy!$F$2:$M$109,8,FALSE)</f>
        <v xml:space="preserve">Tomasz | Czapka | Dr inż. |  ( 05158 ) </v>
      </c>
      <c r="W484" s="37"/>
      <c r="X484" s="36" t="s">
        <v>222</v>
      </c>
      <c r="Y484" s="37"/>
      <c r="Z484" s="36" t="s">
        <v>222</v>
      </c>
      <c r="AA484" s="12"/>
      <c r="AB484" s="22"/>
      <c r="AC484" s="22"/>
      <c r="AD484" s="22"/>
      <c r="AE484" s="22"/>
      <c r="AF484" s="22"/>
      <c r="AG484" s="22"/>
      <c r="AH484" s="22"/>
      <c r="AI484" s="22"/>
      <c r="AJ484" s="22"/>
      <c r="AK484" s="22"/>
      <c r="AL484" s="22"/>
    </row>
    <row r="485" spans="1:38" ht="104.25">
      <c r="A485" s="151">
        <v>480</v>
      </c>
      <c r="B485" s="22" t="str">
        <f>VLOOKUP(E485,studia!$F$1:$I$12,2,FALSE)</f>
        <v>Elektrotechnika</v>
      </c>
      <c r="C485" s="22" t="str">
        <f>VLOOKUP(E485,studia!$F$1:$I$12,3,FALSE)</f>
        <v>mgr</v>
      </c>
      <c r="D485" s="22" t="str">
        <f>VLOOKUP(E485,studia!$F$1:$I$12,4,FALSE)</f>
        <v>OZE</v>
      </c>
      <c r="E485" s="36" t="s">
        <v>450</v>
      </c>
      <c r="F485" s="36"/>
      <c r="G485" s="37"/>
      <c r="H485" s="37" t="s">
        <v>1648</v>
      </c>
      <c r="I485" s="37" t="s">
        <v>1649</v>
      </c>
      <c r="J485" s="37" t="s">
        <v>1650</v>
      </c>
      <c r="K485" s="37" t="s">
        <v>1644</v>
      </c>
      <c r="L485" s="21" t="str">
        <f>VLOOKUP(K485,Prowadzacy!$F$2:$J$109,2,FALSE)</f>
        <v>Jacek</v>
      </c>
      <c r="M485" s="21" t="str">
        <f>VLOOKUP(K485,Prowadzacy!$F$2:$K$109,3,FALSE)</f>
        <v>Jerzy</v>
      </c>
      <c r="N485" s="21" t="str">
        <f>VLOOKUP(K485,Prowadzacy!$F$2:$K$109,4,FALSE)</f>
        <v>Rezmer</v>
      </c>
      <c r="O485" s="22" t="str">
        <f>VLOOKUP(K485,Prowadzacy!$F$2:$M$109,8,FALSE)</f>
        <v xml:space="preserve">Jacek | Rezmer | Dr hab. inż. |  ( 05120 ) </v>
      </c>
      <c r="P485" s="22" t="str">
        <f>VLOOKUP(K485,Prowadzacy!$F$2:$K$109,5,FALSE)</f>
        <v>K38W05D02</v>
      </c>
      <c r="Q485" s="22" t="str">
        <f>VLOOKUP(K485,Prowadzacy!$F$2:$K$109,6,FALSE)</f>
        <v>ZET</v>
      </c>
      <c r="R485" s="36" t="s">
        <v>1634</v>
      </c>
      <c r="S485" s="22" t="str">
        <f>VLOOKUP(R485,Prowadzacy!$F$2:$K$109,2,FALSE)</f>
        <v>Dominika</v>
      </c>
      <c r="T485" s="22">
        <f>VLOOKUP(R485,Prowadzacy!$F$2:$K$109,3,FALSE)</f>
        <v>0</v>
      </c>
      <c r="U485" s="22" t="str">
        <f>VLOOKUP(R485,Prowadzacy!$F$2:$K$109,4,FALSE)</f>
        <v>Kaczorowska</v>
      </c>
      <c r="V485" s="22" t="str">
        <f>VLOOKUP(R485,Prowadzacy!$F$2:$M$109,8,FALSE)</f>
        <v xml:space="preserve">Dominika | Kaczorowska | Dr inż. |  ( p05181 ) </v>
      </c>
      <c r="W485" s="37"/>
      <c r="X485" s="36" t="s">
        <v>222</v>
      </c>
      <c r="Y485" s="37"/>
      <c r="Z485" s="36"/>
      <c r="AA485" s="12"/>
      <c r="AB485" s="22"/>
      <c r="AC485" s="22"/>
      <c r="AD485" s="22"/>
      <c r="AE485" s="22"/>
      <c r="AF485" s="22"/>
      <c r="AG485" s="22"/>
      <c r="AH485" s="22"/>
      <c r="AI485" s="22"/>
      <c r="AJ485" s="22"/>
      <c r="AK485" s="22"/>
      <c r="AL485" s="22"/>
    </row>
    <row r="486" spans="1:38" ht="117">
      <c r="A486" s="146">
        <v>481</v>
      </c>
      <c r="B486" s="22" t="str">
        <f>VLOOKUP(E486,studia!$F$1:$I$12,2,FALSE)</f>
        <v>Elektrotechnika</v>
      </c>
      <c r="C486" s="22" t="str">
        <f>VLOOKUP(E486,studia!$F$1:$I$12,3,FALSE)</f>
        <v>mgr</v>
      </c>
      <c r="D486" s="22" t="str">
        <f>VLOOKUP(E486,studia!$F$1:$I$12,4,FALSE)</f>
        <v>OZE</v>
      </c>
      <c r="E486" s="36" t="s">
        <v>450</v>
      </c>
      <c r="F486" s="36"/>
      <c r="G486" s="37"/>
      <c r="H486" s="37" t="s">
        <v>1651</v>
      </c>
      <c r="I486" s="37" t="s">
        <v>1652</v>
      </c>
      <c r="J486" s="37" t="s">
        <v>1653</v>
      </c>
      <c r="K486" s="37" t="s">
        <v>1644</v>
      </c>
      <c r="L486" s="21" t="str">
        <f>VLOOKUP(K486,Prowadzacy!$F$2:$J$109,2,FALSE)</f>
        <v>Jacek</v>
      </c>
      <c r="M486" s="21" t="str">
        <f>VLOOKUP(K486,Prowadzacy!$F$2:$K$109,3,FALSE)</f>
        <v>Jerzy</v>
      </c>
      <c r="N486" s="21" t="str">
        <f>VLOOKUP(K486,Prowadzacy!$F$2:$K$109,4,FALSE)</f>
        <v>Rezmer</v>
      </c>
      <c r="O486" s="22" t="str">
        <f>VLOOKUP(K486,Prowadzacy!$F$2:$M$109,8,FALSE)</f>
        <v xml:space="preserve">Jacek | Rezmer | Dr hab. inż. |  ( 05120 ) </v>
      </c>
      <c r="P486" s="22" t="str">
        <f>VLOOKUP(K486,Prowadzacy!$F$2:$K$109,5,FALSE)</f>
        <v>K38W05D02</v>
      </c>
      <c r="Q486" s="22" t="str">
        <f>VLOOKUP(K486,Prowadzacy!$F$2:$K$109,6,FALSE)</f>
        <v>ZET</v>
      </c>
      <c r="R486" s="36" t="s">
        <v>1740</v>
      </c>
      <c r="S486" s="22" t="str">
        <f>VLOOKUP(R486,Prowadzacy!$F$2:$K$109,2,FALSE)</f>
        <v>Przemysław</v>
      </c>
      <c r="T486" s="22">
        <f>VLOOKUP(R486,Prowadzacy!$F$2:$K$109,3,FALSE)</f>
        <v>0</v>
      </c>
      <c r="U486" s="22" t="str">
        <f>VLOOKUP(R486,Prowadzacy!$F$2:$K$109,4,FALSE)</f>
        <v>Janik</v>
      </c>
      <c r="V486" s="22" t="str">
        <f>VLOOKUP(R486,Prowadzacy!$F$2:$M$109,8,FALSE)</f>
        <v xml:space="preserve">Przemysław | Janik | Dr hab. inż. |  ( 05115 ) </v>
      </c>
      <c r="W486" s="37"/>
      <c r="X486" s="36" t="s">
        <v>222</v>
      </c>
      <c r="Y486" s="37"/>
      <c r="Z486" s="36"/>
      <c r="AA486" s="12"/>
      <c r="AB486" s="22"/>
      <c r="AC486" s="22"/>
      <c r="AD486" s="22"/>
      <c r="AE486" s="22"/>
      <c r="AF486" s="22"/>
      <c r="AG486" s="22"/>
      <c r="AH486" s="22"/>
      <c r="AI486" s="22"/>
      <c r="AJ486" s="22"/>
      <c r="AK486" s="22"/>
      <c r="AL486" s="22"/>
    </row>
    <row r="487" spans="1:38" ht="206.25">
      <c r="A487" s="151">
        <v>482</v>
      </c>
      <c r="B487" s="22" t="str">
        <f>VLOOKUP(E487,studia!$F$1:$I$12,2,FALSE)</f>
        <v>Elektrotechnika</v>
      </c>
      <c r="C487" s="22" t="str">
        <f>VLOOKUP(E487,studia!$F$1:$I$12,3,FALSE)</f>
        <v>mgr</v>
      </c>
      <c r="D487" s="22" t="str">
        <f>VLOOKUP(E487,studia!$F$1:$I$12,4,FALSE)</f>
        <v>OZE</v>
      </c>
      <c r="E487" s="36" t="s">
        <v>450</v>
      </c>
      <c r="F487" s="36"/>
      <c r="G487" s="37"/>
      <c r="H487" s="37" t="s">
        <v>1912</v>
      </c>
      <c r="I487" s="37" t="s">
        <v>1913</v>
      </c>
      <c r="J487" s="37" t="s">
        <v>1914</v>
      </c>
      <c r="K487" s="37" t="s">
        <v>1720</v>
      </c>
      <c r="L487" s="21" t="str">
        <f>VLOOKUP(K487,Prowadzacy!$F$2:$J$109,2,FALSE)</f>
        <v>Tomasz</v>
      </c>
      <c r="M487" s="21" t="str">
        <f>VLOOKUP(K487,Prowadzacy!$F$2:$K$109,3,FALSE)</f>
        <v>Stanisław</v>
      </c>
      <c r="N487" s="21" t="str">
        <f>VLOOKUP(K487,Prowadzacy!$F$2:$K$109,4,FALSE)</f>
        <v>Sikorski</v>
      </c>
      <c r="O487" s="22" t="str">
        <f>VLOOKUP(K487,Prowadzacy!$F$2:$M$109,8,FALSE)</f>
        <v xml:space="preserve">Tomasz | Sikorski | Dr hab. inż. |  ( 05141 ) </v>
      </c>
      <c r="P487" s="22" t="str">
        <f>VLOOKUP(K487,Prowadzacy!$F$2:$K$109,5,FALSE)</f>
        <v>K38W05D02</v>
      </c>
      <c r="Q487" s="22" t="str">
        <f>VLOOKUP(K487,Prowadzacy!$F$2:$K$109,6,FALSE)</f>
        <v>ZET</v>
      </c>
      <c r="R487" s="36" t="s">
        <v>1644</v>
      </c>
      <c r="S487" s="22"/>
      <c r="T487" s="22"/>
      <c r="U487" s="22"/>
      <c r="V487" s="22"/>
      <c r="W487" s="37"/>
      <c r="X487" s="36" t="s">
        <v>222</v>
      </c>
      <c r="Y487" s="37"/>
      <c r="Z487" s="36"/>
      <c r="AA487" s="12"/>
      <c r="AB487" s="22"/>
      <c r="AC487" s="22"/>
      <c r="AD487" s="22"/>
      <c r="AE487" s="22"/>
      <c r="AF487" s="22"/>
      <c r="AG487" s="22"/>
      <c r="AH487" s="22"/>
      <c r="AI487" s="22"/>
      <c r="AJ487" s="22"/>
      <c r="AK487" s="22"/>
      <c r="AL487" s="22"/>
    </row>
    <row r="488" spans="1:38" ht="155.25">
      <c r="A488" s="146">
        <v>483</v>
      </c>
      <c r="B488" s="22" t="str">
        <f>VLOOKUP(E488,studia!$F$1:$I$12,2,FALSE)</f>
        <v>Elektrotechnika</v>
      </c>
      <c r="C488" s="22" t="str">
        <f>VLOOKUP(E488,studia!$F$1:$I$12,3,FALSE)</f>
        <v>mgr</v>
      </c>
      <c r="D488" s="22" t="str">
        <f>VLOOKUP(E488,studia!$F$1:$I$12,4,FALSE)</f>
        <v>RES</v>
      </c>
      <c r="E488" s="36" t="s">
        <v>649</v>
      </c>
      <c r="F488" s="36"/>
      <c r="G488" s="37"/>
      <c r="H488" s="37" t="s">
        <v>849</v>
      </c>
      <c r="I488" s="37" t="s">
        <v>850</v>
      </c>
      <c r="J488" s="37" t="s">
        <v>851</v>
      </c>
      <c r="K488" s="37" t="s">
        <v>842</v>
      </c>
      <c r="L488" s="21" t="str">
        <f>VLOOKUP(K488,Prowadzacy!$F$2:$J$109,2,FALSE)</f>
        <v>Bartosz</v>
      </c>
      <c r="M488" s="21" t="str">
        <f>VLOOKUP(K488,Prowadzacy!$F$2:$K$109,3,FALSE)</f>
        <v>Jan</v>
      </c>
      <c r="N488" s="21" t="str">
        <f>VLOOKUP(K488,Prowadzacy!$F$2:$K$109,4,FALSE)</f>
        <v>Brusiłowicz</v>
      </c>
      <c r="O488" s="22" t="str">
        <f>VLOOKUP(K488,Prowadzacy!$F$2:$M$109,8,FALSE)</f>
        <v xml:space="preserve">Bartosz | Brusiłowicz | Dr inż. |  ( 05413 ) </v>
      </c>
      <c r="P488" s="22" t="str">
        <f>VLOOKUP(K488,Prowadzacy!$F$2:$K$109,5,FALSE)</f>
        <v>K36W05D02</v>
      </c>
      <c r="Q488" s="22" t="str">
        <f>VLOOKUP(K488,Prowadzacy!$F$2:$K$109,6,FALSE)</f>
        <v>ZAS</v>
      </c>
      <c r="R488" s="36" t="s">
        <v>861</v>
      </c>
      <c r="S488" s="22" t="str">
        <f>VLOOKUP(R488,Prowadzacy!$F$2:$K$109,2,FALSE)</f>
        <v>Justyna</v>
      </c>
      <c r="T488" s="22">
        <f>VLOOKUP(R488,Prowadzacy!$F$2:$K$109,3,FALSE)</f>
        <v>0</v>
      </c>
      <c r="U488" s="22" t="str">
        <f>VLOOKUP(R488,Prowadzacy!$F$2:$K$109,4,FALSE)</f>
        <v>Herlender</v>
      </c>
      <c r="V488" s="22" t="str">
        <f>VLOOKUP(R488,Prowadzacy!$F$2:$M$109,8,FALSE)</f>
        <v xml:space="preserve">Justyna | Herlender | Dr inż. |  ( p52341 ) </v>
      </c>
      <c r="W488" s="37"/>
      <c r="X488" s="36" t="s">
        <v>222</v>
      </c>
      <c r="Y488" s="37"/>
      <c r="Z488" s="36"/>
      <c r="AA488" s="12"/>
      <c r="AB488" s="22"/>
      <c r="AC488" s="22"/>
      <c r="AD488" s="22"/>
      <c r="AE488" s="22"/>
      <c r="AF488" s="22"/>
      <c r="AG488" s="22"/>
      <c r="AH488" s="22"/>
      <c r="AI488" s="22"/>
      <c r="AJ488" s="22"/>
      <c r="AK488" s="22"/>
      <c r="AL488" s="22"/>
    </row>
    <row r="489" spans="1:38" ht="129.75">
      <c r="A489" s="151">
        <v>484</v>
      </c>
      <c r="B489" s="22" t="str">
        <f>VLOOKUP(E489,studia!$F$1:$I$12,2,FALSE)</f>
        <v>Elektrotechnika</v>
      </c>
      <c r="C489" s="22" t="str">
        <f>VLOOKUP(E489,studia!$F$1:$I$12,3,FALSE)</f>
        <v>mgr</v>
      </c>
      <c r="D489" s="22" t="str">
        <f>VLOOKUP(E489,studia!$F$1:$I$12,4,FALSE)</f>
        <v>RES</v>
      </c>
      <c r="E489" s="36" t="s">
        <v>649</v>
      </c>
      <c r="F489" s="36"/>
      <c r="G489" s="37"/>
      <c r="H489" s="37" t="s">
        <v>650</v>
      </c>
      <c r="I489" s="37" t="s">
        <v>651</v>
      </c>
      <c r="J489" s="37" t="s">
        <v>652</v>
      </c>
      <c r="K489" s="37" t="s">
        <v>645</v>
      </c>
      <c r="L489" s="21" t="str">
        <f>VLOOKUP(K489,Prowadzacy!$F$2:$J$109,2,FALSE)</f>
        <v>Radosław</v>
      </c>
      <c r="M489" s="21">
        <f>VLOOKUP(K489,Prowadzacy!$F$2:$K$109,3,FALSE)</f>
        <v>0</v>
      </c>
      <c r="N489" s="21" t="str">
        <f>VLOOKUP(K489,Prowadzacy!$F$2:$K$109,4,FALSE)</f>
        <v>Nalepa</v>
      </c>
      <c r="O489" s="22" t="str">
        <f>VLOOKUP(K489,Prowadzacy!$F$2:$M$109,8,FALSE)</f>
        <v xml:space="preserve">Radosław | Nalepa | Dr inż. |  ( 05386 ) </v>
      </c>
      <c r="P489" s="22" t="str">
        <f>VLOOKUP(K489,Prowadzacy!$F$2:$K$109,5,FALSE)</f>
        <v>K36W05D02</v>
      </c>
      <c r="Q489" s="22" t="str">
        <f>VLOOKUP(K489,Prowadzacy!$F$2:$K$109,6,FALSE)</f>
        <v>ZSS</v>
      </c>
      <c r="R489" s="36" t="s">
        <v>683</v>
      </c>
      <c r="S489" s="22" t="str">
        <f>VLOOKUP(R489,Prowadzacy!$F$2:$K$109,2,FALSE)</f>
        <v>Robert</v>
      </c>
      <c r="T489" s="22" t="str">
        <f>VLOOKUP(R489,Prowadzacy!$F$2:$K$109,3,FALSE)</f>
        <v>Stanisław</v>
      </c>
      <c r="U489" s="22" t="str">
        <f>VLOOKUP(R489,Prowadzacy!$F$2:$K$109,4,FALSE)</f>
        <v>Łukomski</v>
      </c>
      <c r="V489" s="22" t="str">
        <f>VLOOKUP(R489,Prowadzacy!$F$2:$M$109,8,FALSE)</f>
        <v xml:space="preserve">Robert | Łukomski | Dr inż. |  ( 05216 ) </v>
      </c>
      <c r="W489" s="37"/>
      <c r="X489" s="36" t="s">
        <v>222</v>
      </c>
      <c r="Y489" s="37"/>
      <c r="Z489" s="36"/>
      <c r="AA489" s="12"/>
      <c r="AB489" s="22"/>
      <c r="AC489" s="22"/>
      <c r="AD489" s="22"/>
      <c r="AE489" s="22"/>
      <c r="AF489" s="22"/>
      <c r="AG489" s="22"/>
      <c r="AH489" s="22"/>
      <c r="AI489" s="22"/>
      <c r="AJ489" s="22"/>
      <c r="AK489" s="22"/>
      <c r="AL489" s="22"/>
    </row>
    <row r="490" spans="1:38" ht="78.75">
      <c r="A490" s="146">
        <v>485</v>
      </c>
      <c r="B490" s="22" t="str">
        <f>VLOOKUP(E490,studia!$F$1:$I$12,2,FALSE)</f>
        <v>Elektrotechnika</v>
      </c>
      <c r="C490" s="22" t="str">
        <f>VLOOKUP(E490,studia!$F$1:$I$12,3,FALSE)</f>
        <v>mgr</v>
      </c>
      <c r="D490" s="22" t="str">
        <f>VLOOKUP(E490,studia!$F$1:$I$12,4,FALSE)</f>
        <v>RES</v>
      </c>
      <c r="E490" s="36" t="s">
        <v>649</v>
      </c>
      <c r="F490" s="36"/>
      <c r="G490" s="37"/>
      <c r="H490" s="37" t="s">
        <v>1833</v>
      </c>
      <c r="I490" s="37" t="s">
        <v>1834</v>
      </c>
      <c r="J490" s="37" t="s">
        <v>1835</v>
      </c>
      <c r="K490" s="37" t="s">
        <v>1836</v>
      </c>
      <c r="L490" s="21" t="str">
        <f>VLOOKUP(K490,Prowadzacy!$F$2:$J$109,2,FALSE)</f>
        <v>Piotr</v>
      </c>
      <c r="M490" s="21">
        <f>VLOOKUP(K490,Prowadzacy!$F$2:$K$109,3,FALSE)</f>
        <v>0</v>
      </c>
      <c r="N490" s="21" t="str">
        <f>VLOOKUP(K490,Prowadzacy!$F$2:$K$109,4,FALSE)</f>
        <v>Stawski</v>
      </c>
      <c r="O490" s="22" t="str">
        <f>VLOOKUP(K490,Prowadzacy!$F$2:$M$109,8,FALSE)</f>
        <v xml:space="preserve">Piotr | Stawski | Dr inż. |  ( 05224z ) </v>
      </c>
      <c r="P490" s="22" t="str">
        <f>VLOOKUP(K490,Prowadzacy!$F$2:$K$109,5,FALSE)</f>
        <v>K36W05D02</v>
      </c>
      <c r="Q490" s="22" t="str">
        <f>VLOOKUP(K490,Prowadzacy!$F$2:$K$109,6,FALSE)</f>
        <v>specj.</v>
      </c>
      <c r="R490" s="36" t="s">
        <v>977</v>
      </c>
      <c r="S490" s="22"/>
      <c r="T490" s="22"/>
      <c r="U490" s="22"/>
      <c r="V490" s="22"/>
      <c r="W490" s="37"/>
      <c r="X490" s="36" t="s">
        <v>222</v>
      </c>
      <c r="Y490" s="37"/>
      <c r="Z490" s="36"/>
      <c r="AA490" s="12"/>
      <c r="AB490" s="22"/>
      <c r="AC490" s="22"/>
      <c r="AD490" s="22"/>
      <c r="AE490" s="22"/>
      <c r="AF490" s="22"/>
      <c r="AG490" s="22"/>
      <c r="AH490" s="22"/>
      <c r="AI490" s="22"/>
      <c r="AJ490" s="22"/>
      <c r="AK490" s="22"/>
      <c r="AL490" s="22"/>
    </row>
    <row r="491" spans="1:38" ht="91.5">
      <c r="A491" s="151">
        <v>486</v>
      </c>
      <c r="B491" s="22" t="str">
        <f>VLOOKUP(E491,studia!$F$1:$I$12,2,FALSE)</f>
        <v>Elektrotechnika</v>
      </c>
      <c r="C491" s="22" t="str">
        <f>VLOOKUP(E491,studia!$F$1:$I$12,3,FALSE)</f>
        <v>mgr</v>
      </c>
      <c r="D491" s="22" t="str">
        <f>VLOOKUP(E491,studia!$F$1:$I$12,4,FALSE)</f>
        <v>RES</v>
      </c>
      <c r="E491" s="36" t="s">
        <v>649</v>
      </c>
      <c r="F491" s="36"/>
      <c r="G491" s="37"/>
      <c r="H491" s="37" t="s">
        <v>1837</v>
      </c>
      <c r="I491" s="37" t="s">
        <v>1838</v>
      </c>
      <c r="J491" s="37" t="s">
        <v>1839</v>
      </c>
      <c r="K491" s="37" t="s">
        <v>1836</v>
      </c>
      <c r="L491" s="21" t="str">
        <f>VLOOKUP(K491,Prowadzacy!$F$2:$J$109,2,FALSE)</f>
        <v>Piotr</v>
      </c>
      <c r="M491" s="21">
        <f>VLOOKUP(K491,Prowadzacy!$F$2:$K$109,3,FALSE)</f>
        <v>0</v>
      </c>
      <c r="N491" s="21" t="str">
        <f>VLOOKUP(K491,Prowadzacy!$F$2:$K$109,4,FALSE)</f>
        <v>Stawski</v>
      </c>
      <c r="O491" s="22" t="str">
        <f>VLOOKUP(K491,Prowadzacy!$F$2:$M$109,8,FALSE)</f>
        <v xml:space="preserve">Piotr | Stawski | Dr inż. |  ( 05224z ) </v>
      </c>
      <c r="P491" s="22" t="str">
        <f>VLOOKUP(K491,Prowadzacy!$F$2:$K$109,5,FALSE)</f>
        <v>K36W05D02</v>
      </c>
      <c r="Q491" s="22" t="str">
        <f>VLOOKUP(K491,Prowadzacy!$F$2:$K$109,6,FALSE)</f>
        <v>specj.</v>
      </c>
      <c r="R491" s="36" t="s">
        <v>977</v>
      </c>
      <c r="S491" s="22"/>
      <c r="T491" s="22"/>
      <c r="U491" s="22"/>
      <c r="V491" s="22"/>
      <c r="W491" s="37"/>
      <c r="X491" s="36" t="s">
        <v>222</v>
      </c>
      <c r="Y491" s="37"/>
      <c r="Z491" s="36"/>
      <c r="AA491" s="12"/>
      <c r="AB491" s="22"/>
      <c r="AC491" s="22"/>
      <c r="AD491" s="22"/>
      <c r="AE491" s="22"/>
      <c r="AF491" s="22"/>
      <c r="AG491" s="22"/>
      <c r="AH491" s="22"/>
      <c r="AI491" s="22"/>
      <c r="AJ491" s="22"/>
      <c r="AK491" s="22"/>
      <c r="AL491" s="22"/>
    </row>
    <row r="492" spans="1:38" ht="78.75">
      <c r="A492" s="146">
        <v>487</v>
      </c>
      <c r="B492" s="22" t="str">
        <f>VLOOKUP(E492,studia!$F$1:$I$12,2,FALSE)</f>
        <v>Elektrotechnika</v>
      </c>
      <c r="C492" s="22" t="str">
        <f>VLOOKUP(E492,studia!$F$1:$I$12,3,FALSE)</f>
        <v>mgr</v>
      </c>
      <c r="D492" s="22" t="str">
        <f>VLOOKUP(E492,studia!$F$1:$I$12,4,FALSE)</f>
        <v>RES</v>
      </c>
      <c r="E492" s="36" t="s">
        <v>649</v>
      </c>
      <c r="F492" s="36"/>
      <c r="G492" s="37"/>
      <c r="H492" s="37" t="s">
        <v>1840</v>
      </c>
      <c r="I492" s="37" t="s">
        <v>1841</v>
      </c>
      <c r="J492" s="37" t="s">
        <v>1842</v>
      </c>
      <c r="K492" s="37" t="s">
        <v>1836</v>
      </c>
      <c r="L492" s="21" t="str">
        <f>VLOOKUP(K492,Prowadzacy!$F$2:$J$109,2,FALSE)</f>
        <v>Piotr</v>
      </c>
      <c r="M492" s="21">
        <f>VLOOKUP(K492,Prowadzacy!$F$2:$K$109,3,FALSE)</f>
        <v>0</v>
      </c>
      <c r="N492" s="21" t="str">
        <f>VLOOKUP(K492,Prowadzacy!$F$2:$K$109,4,FALSE)</f>
        <v>Stawski</v>
      </c>
      <c r="O492" s="22" t="str">
        <f>VLOOKUP(K492,Prowadzacy!$F$2:$M$109,8,FALSE)</f>
        <v xml:space="preserve">Piotr | Stawski | Dr inż. |  ( 05224z ) </v>
      </c>
      <c r="P492" s="22" t="str">
        <f>VLOOKUP(K492,Prowadzacy!$F$2:$K$109,5,FALSE)</f>
        <v>K36W05D02</v>
      </c>
      <c r="Q492" s="22" t="str">
        <f>VLOOKUP(K492,Prowadzacy!$F$2:$K$109,6,FALSE)</f>
        <v>specj.</v>
      </c>
      <c r="R492" s="36" t="s">
        <v>977</v>
      </c>
      <c r="S492" s="22"/>
      <c r="T492" s="22"/>
      <c r="U492" s="22"/>
      <c r="V492" s="22"/>
      <c r="W492" s="37"/>
      <c r="X492" s="36" t="s">
        <v>222</v>
      </c>
      <c r="Y492" s="37"/>
      <c r="Z492" s="36"/>
      <c r="AA492" s="12"/>
      <c r="AB492" s="22"/>
      <c r="AC492" s="22"/>
      <c r="AD492" s="22"/>
      <c r="AE492" s="22"/>
      <c r="AF492" s="22"/>
      <c r="AG492" s="22"/>
      <c r="AH492" s="22"/>
      <c r="AI492" s="22"/>
      <c r="AJ492" s="22"/>
      <c r="AK492" s="22"/>
      <c r="AL492" s="22"/>
    </row>
    <row r="493" spans="1:38" ht="91.5">
      <c r="A493" s="151">
        <v>488</v>
      </c>
      <c r="B493" s="22" t="str">
        <f>VLOOKUP(E493,studia!$F$1:$I$12,2,FALSE)</f>
        <v>Elektrotechnika</v>
      </c>
      <c r="C493" s="22" t="str">
        <f>VLOOKUP(E493,studia!$F$1:$I$12,3,FALSE)</f>
        <v>mgr</v>
      </c>
      <c r="D493" s="22" t="str">
        <f>VLOOKUP(E493,studia!$F$1:$I$12,4,FALSE)</f>
        <v>RES</v>
      </c>
      <c r="E493" s="36" t="s">
        <v>649</v>
      </c>
      <c r="F493" s="36"/>
      <c r="G493" s="37"/>
      <c r="H493" s="37" t="s">
        <v>1843</v>
      </c>
      <c r="I493" s="37" t="s">
        <v>1844</v>
      </c>
      <c r="J493" s="37" t="s">
        <v>1845</v>
      </c>
      <c r="K493" s="37" t="s">
        <v>1836</v>
      </c>
      <c r="L493" s="21" t="str">
        <f>VLOOKUP(K493,Prowadzacy!$F$2:$J$109,2,FALSE)</f>
        <v>Piotr</v>
      </c>
      <c r="M493" s="21">
        <f>VLOOKUP(K493,Prowadzacy!$F$2:$K$109,3,FALSE)</f>
        <v>0</v>
      </c>
      <c r="N493" s="21" t="str">
        <f>VLOOKUP(K493,Prowadzacy!$F$2:$K$109,4,FALSE)</f>
        <v>Stawski</v>
      </c>
      <c r="O493" s="22" t="str">
        <f>VLOOKUP(K493,Prowadzacy!$F$2:$M$109,8,FALSE)</f>
        <v xml:space="preserve">Piotr | Stawski | Dr inż. |  ( 05224z ) </v>
      </c>
      <c r="P493" s="22" t="str">
        <f>VLOOKUP(K493,Prowadzacy!$F$2:$K$109,5,FALSE)</f>
        <v>K36W05D02</v>
      </c>
      <c r="Q493" s="22" t="str">
        <f>VLOOKUP(K493,Prowadzacy!$F$2:$K$109,6,FALSE)</f>
        <v>specj.</v>
      </c>
      <c r="R493" s="36" t="s">
        <v>977</v>
      </c>
      <c r="S493" s="22"/>
      <c r="T493" s="22"/>
      <c r="U493" s="22"/>
      <c r="V493" s="22"/>
      <c r="W493" s="37"/>
      <c r="X493" s="36" t="s">
        <v>222</v>
      </c>
      <c r="Y493" s="37"/>
      <c r="Z493" s="36"/>
      <c r="AA493" s="12"/>
      <c r="AB493" s="22"/>
      <c r="AC493" s="22"/>
      <c r="AD493" s="22"/>
      <c r="AE493" s="22"/>
      <c r="AF493" s="22"/>
      <c r="AG493" s="22"/>
      <c r="AH493" s="22"/>
      <c r="AI493" s="22"/>
      <c r="AJ493" s="22"/>
      <c r="AK493" s="22"/>
      <c r="AL493" s="22"/>
    </row>
    <row r="494" spans="1:38" ht="66">
      <c r="A494" s="146">
        <v>489</v>
      </c>
      <c r="B494" s="22" t="str">
        <f>VLOOKUP(E494,studia!$F$1:$I$12,2,FALSE)</f>
        <v>Elektrotechnika</v>
      </c>
      <c r="C494" s="22" t="str">
        <f>VLOOKUP(E494,studia!$F$1:$I$12,3,FALSE)</f>
        <v>mgr</v>
      </c>
      <c r="D494" s="22" t="str">
        <f>VLOOKUP(E494,studia!$F$1:$I$12,4,FALSE)</f>
        <v>RES</v>
      </c>
      <c r="E494" s="36" t="s">
        <v>649</v>
      </c>
      <c r="F494" s="36"/>
      <c r="G494" s="37"/>
      <c r="H494" s="37" t="s">
        <v>1707</v>
      </c>
      <c r="I494" s="37" t="s">
        <v>1708</v>
      </c>
      <c r="J494" s="37" t="s">
        <v>1709</v>
      </c>
      <c r="K494" s="37" t="s">
        <v>1684</v>
      </c>
      <c r="L494" s="21" t="str">
        <f>VLOOKUP(K494,Prowadzacy!$F$2:$J$109,2,FALSE)</f>
        <v>Michał</v>
      </c>
      <c r="M494" s="21">
        <f>VLOOKUP(K494,Prowadzacy!$F$2:$K$109,3,FALSE)</f>
        <v>0</v>
      </c>
      <c r="N494" s="21" t="str">
        <f>VLOOKUP(K494,Prowadzacy!$F$2:$K$109,4,FALSE)</f>
        <v>Jasiński</v>
      </c>
      <c r="O494" s="22" t="str">
        <f>VLOOKUP(K494,Prowadzacy!$F$2:$M$109,8,FALSE)</f>
        <v xml:space="preserve">Michał | Jasiński | Dr inż. |  ( p05180 ) </v>
      </c>
      <c r="P494" s="22" t="str">
        <f>VLOOKUP(K494,Prowadzacy!$F$2:$K$109,5,FALSE)</f>
        <v>K38W05D02</v>
      </c>
      <c r="Q494" s="22" t="str">
        <f>VLOOKUP(K494,Prowadzacy!$F$2:$K$109,6,FALSE)</f>
        <v>ZET</v>
      </c>
      <c r="R494" s="36" t="s">
        <v>1634</v>
      </c>
      <c r="S494" s="22" t="str">
        <f>VLOOKUP(R494,Prowadzacy!$F$2:$K$109,2,FALSE)</f>
        <v>Dominika</v>
      </c>
      <c r="T494" s="22">
        <f>VLOOKUP(R494,Prowadzacy!$F$2:$K$109,3,FALSE)</f>
        <v>0</v>
      </c>
      <c r="U494" s="22" t="str">
        <f>VLOOKUP(R494,Prowadzacy!$F$2:$K$109,4,FALSE)</f>
        <v>Kaczorowska</v>
      </c>
      <c r="V494" s="22" t="str">
        <f>VLOOKUP(R494,Prowadzacy!$F$2:$M$109,8,FALSE)</f>
        <v xml:space="preserve">Dominika | Kaczorowska | Dr inż. |  ( p05181 ) </v>
      </c>
      <c r="W494" s="37"/>
      <c r="X494" s="36" t="s">
        <v>222</v>
      </c>
      <c r="Y494" s="37"/>
      <c r="Z494" s="36"/>
      <c r="AA494" s="12"/>
      <c r="AB494" s="22"/>
      <c r="AC494" s="22"/>
      <c r="AD494" s="22"/>
      <c r="AE494" s="22"/>
      <c r="AF494" s="22"/>
      <c r="AG494" s="22"/>
      <c r="AH494" s="22"/>
      <c r="AI494" s="22"/>
      <c r="AJ494" s="22"/>
      <c r="AK494" s="22"/>
      <c r="AL494" s="22"/>
    </row>
    <row r="495" spans="1:38" ht="180.75">
      <c r="A495" s="151">
        <v>490</v>
      </c>
      <c r="B495" s="22" t="str">
        <f>VLOOKUP(E495,studia!$F$1:$I$12,2,FALSE)</f>
        <v>Mechatronika</v>
      </c>
      <c r="C495" s="22" t="str">
        <f>VLOOKUP(E495,studia!$F$1:$I$12,3,FALSE)</f>
        <v>inż.</v>
      </c>
      <c r="D495" s="22">
        <f>VLOOKUP(E495,studia!$F$1:$I$12,4,FALSE)</f>
        <v>0</v>
      </c>
      <c r="E495" s="36" t="s">
        <v>419</v>
      </c>
      <c r="F495" s="163" t="s">
        <v>2172</v>
      </c>
      <c r="G495" s="37" t="s">
        <v>230</v>
      </c>
      <c r="H495" s="37" t="s">
        <v>2042</v>
      </c>
      <c r="I495" s="37" t="s">
        <v>969</v>
      </c>
      <c r="J495" s="37" t="s">
        <v>970</v>
      </c>
      <c r="K495" s="37" t="s">
        <v>971</v>
      </c>
      <c r="L495" s="21" t="str">
        <f>VLOOKUP(K495,Prowadzacy!$F$2:$J$109,2,FALSE)</f>
        <v>Marta</v>
      </c>
      <c r="M495" s="21" t="str">
        <f>VLOOKUP(K495,Prowadzacy!$F$2:$K$109,3,FALSE)</f>
        <v>Monika</v>
      </c>
      <c r="N495" s="21" t="str">
        <f>VLOOKUP(K495,Prowadzacy!$F$2:$K$109,4,FALSE)</f>
        <v>Bątkiewicz-Pantuła</v>
      </c>
      <c r="O495" s="22" t="str">
        <f>VLOOKUP(K495,Prowadzacy!$F$2:$M$109,8,FALSE)</f>
        <v xml:space="preserve">Marta | Bątkiewicz-Pantuła | Dr inż. |  ( 05298 ) </v>
      </c>
      <c r="P495" s="22" t="str">
        <f>VLOOKUP(K495,Prowadzacy!$F$2:$K$109,5,FALSE)</f>
        <v>K36W05D02</v>
      </c>
      <c r="Q495" s="22" t="str">
        <f>VLOOKUP(K495,Prowadzacy!$F$2:$K$109,6,FALSE)</f>
        <v>ZUEiEP</v>
      </c>
      <c r="R495" s="36" t="s">
        <v>977</v>
      </c>
      <c r="S495" s="22" t="str">
        <f>VLOOKUP(R495,Prowadzacy!$F$2:$K$109,2,FALSE)</f>
        <v>Kazimierz</v>
      </c>
      <c r="T495" s="22">
        <f>VLOOKUP(R495,Prowadzacy!$F$2:$K$109,3,FALSE)</f>
        <v>0</v>
      </c>
      <c r="U495" s="22" t="str">
        <f>VLOOKUP(R495,Prowadzacy!$F$2:$K$109,4,FALSE)</f>
        <v>Herlender</v>
      </c>
      <c r="V495" s="22" t="str">
        <f>VLOOKUP(R495,Prowadzacy!$F$2:$M$109,8,FALSE)</f>
        <v xml:space="preserve">Kazimierz | Herlender | Dr inż. |  ( 05211 ) </v>
      </c>
      <c r="W495" s="37"/>
      <c r="X495" s="36" t="s">
        <v>222</v>
      </c>
      <c r="Y495" s="37"/>
      <c r="Z495" s="36"/>
      <c r="AA495" s="12"/>
      <c r="AB495" s="22"/>
      <c r="AC495" s="22"/>
      <c r="AD495" s="22"/>
      <c r="AE495" s="22"/>
      <c r="AF495" s="22"/>
      <c r="AG495" s="22"/>
      <c r="AH495" s="22"/>
      <c r="AI495" s="22"/>
      <c r="AJ495" s="22"/>
      <c r="AK495" s="22"/>
      <c r="AL495" s="22"/>
    </row>
    <row r="496" spans="1:38" ht="129.75">
      <c r="A496" s="146">
        <v>491</v>
      </c>
      <c r="B496" s="22" t="str">
        <f>VLOOKUP(E496,studia!$F$1:$I$12,2,FALSE)</f>
        <v>Mechatronika</v>
      </c>
      <c r="C496" s="22" t="str">
        <f>VLOOKUP(E496,studia!$F$1:$I$12,3,FALSE)</f>
        <v>inż.</v>
      </c>
      <c r="D496" s="22">
        <f>VLOOKUP(E496,studia!$F$1:$I$12,4,FALSE)</f>
        <v>0</v>
      </c>
      <c r="E496" s="36" t="s">
        <v>419</v>
      </c>
      <c r="F496" s="36"/>
      <c r="G496" s="37"/>
      <c r="H496" s="37" t="s">
        <v>680</v>
      </c>
      <c r="I496" s="37" t="s">
        <v>681</v>
      </c>
      <c r="J496" s="37" t="s">
        <v>682</v>
      </c>
      <c r="K496" s="37" t="s">
        <v>683</v>
      </c>
      <c r="L496" s="21" t="str">
        <f>VLOOKUP(K496,Prowadzacy!$F$2:$J$109,2,FALSE)</f>
        <v>Robert</v>
      </c>
      <c r="M496" s="21" t="str">
        <f>VLOOKUP(K496,Prowadzacy!$F$2:$K$109,3,FALSE)</f>
        <v>Stanisław</v>
      </c>
      <c r="N496" s="21" t="str">
        <f>VLOOKUP(K496,Prowadzacy!$F$2:$K$109,4,FALSE)</f>
        <v>Łukomski</v>
      </c>
      <c r="O496" s="22" t="str">
        <f>VLOOKUP(K496,Prowadzacy!$F$2:$M$109,8,FALSE)</f>
        <v xml:space="preserve">Robert | Łukomski | Dr inż. |  ( 05216 ) </v>
      </c>
      <c r="P496" s="22" t="str">
        <f>VLOOKUP(K496,Prowadzacy!$F$2:$K$109,5,FALSE)</f>
        <v>K36W05D02</v>
      </c>
      <c r="Q496" s="22" t="str">
        <f>VLOOKUP(K496,Prowadzacy!$F$2:$K$109,6,FALSE)</f>
        <v>ZSS</v>
      </c>
      <c r="R496" s="36" t="s">
        <v>729</v>
      </c>
      <c r="S496" s="22" t="str">
        <f>VLOOKUP(R496,Prowadzacy!$F$2:$K$109,2,FALSE)</f>
        <v>Marek</v>
      </c>
      <c r="T496" s="22" t="str">
        <f>VLOOKUP(R496,Prowadzacy!$F$2:$K$109,3,FALSE)</f>
        <v>Aleksander</v>
      </c>
      <c r="U496" s="22" t="str">
        <f>VLOOKUP(R496,Prowadzacy!$F$2:$K$109,4,FALSE)</f>
        <v>Kott</v>
      </c>
      <c r="V496" s="22" t="str">
        <f>VLOOKUP(R496,Prowadzacy!$F$2:$M$109,8,FALSE)</f>
        <v xml:space="preserve">Marek | Kott | Dr inż. |  ( 05297 ) </v>
      </c>
      <c r="W496" s="37"/>
      <c r="X496" s="36" t="s">
        <v>222</v>
      </c>
      <c r="Y496" s="37"/>
      <c r="Z496" s="36"/>
      <c r="AA496" s="12"/>
      <c r="AB496" s="22"/>
      <c r="AC496" s="22"/>
      <c r="AD496" s="22"/>
      <c r="AE496" s="22"/>
      <c r="AF496" s="22"/>
      <c r="AG496" s="22"/>
      <c r="AH496" s="22"/>
      <c r="AI496" s="22"/>
      <c r="AJ496" s="22"/>
      <c r="AK496" s="22"/>
      <c r="AL496" s="22"/>
    </row>
    <row r="497" spans="1:38" ht="219">
      <c r="A497" s="151">
        <v>492</v>
      </c>
      <c r="B497" s="22" t="str">
        <f>VLOOKUP(E497,studia!$F$1:$I$12,2,FALSE)</f>
        <v>Mechatronika</v>
      </c>
      <c r="C497" s="22" t="str">
        <f>VLOOKUP(E497,studia!$F$1:$I$12,3,FALSE)</f>
        <v>inż.</v>
      </c>
      <c r="D497" s="22">
        <f>VLOOKUP(E497,studia!$F$1:$I$12,4,FALSE)</f>
        <v>0</v>
      </c>
      <c r="E497" s="36" t="s">
        <v>419</v>
      </c>
      <c r="F497" s="36"/>
      <c r="G497" s="37"/>
      <c r="H497" s="37" t="s">
        <v>1150</v>
      </c>
      <c r="I497" s="37" t="s">
        <v>1151</v>
      </c>
      <c r="J497" s="37" t="s">
        <v>1152</v>
      </c>
      <c r="K497" s="37" t="s">
        <v>1127</v>
      </c>
      <c r="L497" s="21" t="str">
        <f>VLOOKUP(K497,Prowadzacy!$F$2:$J$109,2,FALSE)</f>
        <v>Mateusz</v>
      </c>
      <c r="M497" s="21">
        <f>VLOOKUP(K497,Prowadzacy!$F$2:$K$109,3,FALSE)</f>
        <v>0</v>
      </c>
      <c r="N497" s="21" t="str">
        <f>VLOOKUP(K497,Prowadzacy!$F$2:$K$109,4,FALSE)</f>
        <v>Dybkowski</v>
      </c>
      <c r="O497" s="22" t="str">
        <f>VLOOKUP(K497,Prowadzacy!$F$2:$M$109,8,FALSE)</f>
        <v xml:space="preserve">Mateusz | Dybkowski | Dr hab. inż. |  ( 05366 ) </v>
      </c>
      <c r="P497" s="22" t="str">
        <f>VLOOKUP(K497,Prowadzacy!$F$2:$K$109,5,FALSE)</f>
        <v>K37W05D02</v>
      </c>
      <c r="Q497" s="22" t="str">
        <f>VLOOKUP(K497,Prowadzacy!$F$2:$K$109,6,FALSE)</f>
        <v>ZNEMAP</v>
      </c>
      <c r="R497" s="36" t="s">
        <v>1464</v>
      </c>
      <c r="S497" s="22" t="str">
        <f>VLOOKUP(R497,Prowadzacy!$F$2:$K$109,2,FALSE)</f>
        <v>Krzysztof</v>
      </c>
      <c r="T497" s="22" t="str">
        <f>VLOOKUP(R497,Prowadzacy!$F$2:$K$109,3,FALSE)</f>
        <v>Paweł</v>
      </c>
      <c r="U497" s="22" t="str">
        <f>VLOOKUP(R497,Prowadzacy!$F$2:$K$109,4,FALSE)</f>
        <v>Dyrcz</v>
      </c>
      <c r="V497" s="22" t="str">
        <f>VLOOKUP(R497,Prowadzacy!$F$2:$M$109,8,FALSE)</f>
        <v xml:space="preserve">Krzysztof | Dyrcz | Dr inż. |  ( 05307 ) </v>
      </c>
      <c r="W497" s="37"/>
      <c r="X497" s="36" t="s">
        <v>222</v>
      </c>
      <c r="Y497" s="37"/>
      <c r="Z497" s="36"/>
      <c r="AA497" s="12"/>
      <c r="AB497" s="22"/>
      <c r="AC497" s="22"/>
      <c r="AD497" s="22"/>
      <c r="AE497" s="22"/>
      <c r="AF497" s="22"/>
      <c r="AG497" s="22"/>
      <c r="AH497" s="22"/>
      <c r="AI497" s="22"/>
      <c r="AJ497" s="22"/>
      <c r="AK497" s="22"/>
      <c r="AL497" s="22"/>
    </row>
    <row r="498" spans="1:38" ht="219">
      <c r="A498" s="146">
        <v>493</v>
      </c>
      <c r="B498" s="22" t="str">
        <f>VLOOKUP(E498,studia!$F$1:$I$12,2,FALSE)</f>
        <v>Mechatronika</v>
      </c>
      <c r="C498" s="22" t="str">
        <f>VLOOKUP(E498,studia!$F$1:$I$12,3,FALSE)</f>
        <v>inż.</v>
      </c>
      <c r="D498" s="22">
        <f>VLOOKUP(E498,studia!$F$1:$I$12,4,FALSE)</f>
        <v>0</v>
      </c>
      <c r="E498" s="36" t="s">
        <v>419</v>
      </c>
      <c r="F498" s="36"/>
      <c r="G498" s="37"/>
      <c r="H498" s="37" t="s">
        <v>1153</v>
      </c>
      <c r="I498" s="37" t="s">
        <v>1154</v>
      </c>
      <c r="J498" s="37" t="s">
        <v>1155</v>
      </c>
      <c r="K498" s="37" t="s">
        <v>1127</v>
      </c>
      <c r="L498" s="21" t="str">
        <f>VLOOKUP(K498,Prowadzacy!$F$2:$J$109,2,FALSE)</f>
        <v>Mateusz</v>
      </c>
      <c r="M498" s="21">
        <f>VLOOKUP(K498,Prowadzacy!$F$2:$K$109,3,FALSE)</f>
        <v>0</v>
      </c>
      <c r="N498" s="21" t="str">
        <f>VLOOKUP(K498,Prowadzacy!$F$2:$K$109,4,FALSE)</f>
        <v>Dybkowski</v>
      </c>
      <c r="O498" s="22" t="str">
        <f>VLOOKUP(K498,Prowadzacy!$F$2:$M$109,8,FALSE)</f>
        <v xml:space="preserve">Mateusz | Dybkowski | Dr hab. inż. |  ( 05366 ) </v>
      </c>
      <c r="P498" s="22" t="str">
        <f>VLOOKUP(K498,Prowadzacy!$F$2:$K$109,5,FALSE)</f>
        <v>K37W05D02</v>
      </c>
      <c r="Q498" s="22" t="str">
        <f>VLOOKUP(K498,Prowadzacy!$F$2:$K$109,6,FALSE)</f>
        <v>ZNEMAP</v>
      </c>
      <c r="R498" s="36" t="s">
        <v>1464</v>
      </c>
      <c r="S498" s="22" t="str">
        <f>VLOOKUP(R498,Prowadzacy!$F$2:$K$109,2,FALSE)</f>
        <v>Krzysztof</v>
      </c>
      <c r="T498" s="22" t="str">
        <f>VLOOKUP(R498,Prowadzacy!$F$2:$K$109,3,FALSE)</f>
        <v>Paweł</v>
      </c>
      <c r="U498" s="22" t="str">
        <f>VLOOKUP(R498,Prowadzacy!$F$2:$K$109,4,FALSE)</f>
        <v>Dyrcz</v>
      </c>
      <c r="V498" s="22" t="str">
        <f>VLOOKUP(R498,Prowadzacy!$F$2:$M$109,8,FALSE)</f>
        <v xml:space="preserve">Krzysztof | Dyrcz | Dr inż. |  ( 05307 ) </v>
      </c>
      <c r="W498" s="37"/>
      <c r="X498" s="36" t="s">
        <v>222</v>
      </c>
      <c r="Y498" s="37"/>
      <c r="Z498" s="36"/>
      <c r="AA498" s="12"/>
      <c r="AB498" s="22"/>
      <c r="AC498" s="22"/>
      <c r="AD498" s="22"/>
      <c r="AE498" s="22"/>
      <c r="AF498" s="22"/>
      <c r="AG498" s="22"/>
      <c r="AH498" s="22"/>
      <c r="AI498" s="22"/>
      <c r="AJ498" s="22"/>
      <c r="AK498" s="22"/>
      <c r="AL498" s="22"/>
    </row>
    <row r="499" spans="1:38" ht="129.75">
      <c r="A499" s="151">
        <v>494</v>
      </c>
      <c r="B499" s="22" t="str">
        <f>VLOOKUP(E499,studia!$F$1:$I$12,2,FALSE)</f>
        <v>Mechatronika</v>
      </c>
      <c r="C499" s="22" t="str">
        <f>VLOOKUP(E499,studia!$F$1:$I$12,3,FALSE)</f>
        <v>inż.</v>
      </c>
      <c r="D499" s="22">
        <f>VLOOKUP(E499,studia!$F$1:$I$12,4,FALSE)</f>
        <v>0</v>
      </c>
      <c r="E499" s="36" t="s">
        <v>419</v>
      </c>
      <c r="F499" s="36"/>
      <c r="G499" s="37"/>
      <c r="H499" s="37" t="s">
        <v>1189</v>
      </c>
      <c r="I499" s="37" t="s">
        <v>1190</v>
      </c>
      <c r="J499" s="37" t="s">
        <v>1191</v>
      </c>
      <c r="K499" s="37" t="s">
        <v>1185</v>
      </c>
      <c r="L499" s="21" t="str">
        <f>VLOOKUP(K499,Prowadzacy!$F$2:$J$109,2,FALSE)</f>
        <v>Piotr</v>
      </c>
      <c r="M499" s="21">
        <f>VLOOKUP(K499,Prowadzacy!$F$2:$K$109,3,FALSE)</f>
        <v>0</v>
      </c>
      <c r="N499" s="21" t="str">
        <f>VLOOKUP(K499,Prowadzacy!$F$2:$K$109,4,FALSE)</f>
        <v>Gajewski</v>
      </c>
      <c r="O499" s="22" t="str">
        <f>VLOOKUP(K499,Prowadzacy!$F$2:$M$109,8,FALSE)</f>
        <v xml:space="preserve">Piotr | Gajewski | Dr inż. |  ( 05397 ) </v>
      </c>
      <c r="P499" s="22" t="str">
        <f>VLOOKUP(K499,Prowadzacy!$F$2:$K$109,5,FALSE)</f>
        <v>K37W05D02</v>
      </c>
      <c r="Q499" s="22" t="str">
        <f>VLOOKUP(K499,Prowadzacy!$F$2:$K$109,6,FALSE)</f>
        <v>ZNEMAP</v>
      </c>
      <c r="R499" s="36" t="s">
        <v>1293</v>
      </c>
      <c r="S499" s="22" t="str">
        <f>VLOOKUP(R499,Prowadzacy!$F$2:$K$109,2,FALSE)</f>
        <v>Jacek</v>
      </c>
      <c r="T499" s="22">
        <f>VLOOKUP(R499,Prowadzacy!$F$2:$K$109,3,FALSE)</f>
        <v>0</v>
      </c>
      <c r="U499" s="22" t="str">
        <f>VLOOKUP(R499,Prowadzacy!$F$2:$K$109,4,FALSE)</f>
        <v>Listwan</v>
      </c>
      <c r="V499" s="22" t="str">
        <f>VLOOKUP(R499,Prowadzacy!$F$2:$M$109,8,FALSE)</f>
        <v xml:space="preserve">Jacek | Listwan | Dr inż. |  ( p53100 ) </v>
      </c>
      <c r="W499" s="37"/>
      <c r="X499" s="36" t="s">
        <v>222</v>
      </c>
      <c r="Y499" s="37"/>
      <c r="Z499" s="36"/>
      <c r="AA499" s="12"/>
      <c r="AB499" s="22"/>
      <c r="AC499" s="22"/>
      <c r="AD499" s="22"/>
      <c r="AE499" s="22"/>
      <c r="AF499" s="22"/>
      <c r="AG499" s="22"/>
      <c r="AH499" s="22"/>
      <c r="AI499" s="22"/>
      <c r="AJ499" s="22"/>
      <c r="AK499" s="22"/>
      <c r="AL499" s="22"/>
    </row>
    <row r="500" spans="1:38" ht="155.25">
      <c r="A500" s="146">
        <v>495</v>
      </c>
      <c r="B500" s="22" t="str">
        <f>VLOOKUP(E500,studia!$F$1:$I$12,2,FALSE)</f>
        <v>Mechatronika</v>
      </c>
      <c r="C500" s="22" t="str">
        <f>VLOOKUP(E500,studia!$F$1:$I$12,3,FALSE)</f>
        <v>inż.</v>
      </c>
      <c r="D500" s="22">
        <f>VLOOKUP(E500,studia!$F$1:$I$12,4,FALSE)</f>
        <v>0</v>
      </c>
      <c r="E500" s="36" t="s">
        <v>419</v>
      </c>
      <c r="F500" s="36"/>
      <c r="G500" s="37"/>
      <c r="H500" s="37" t="s">
        <v>1192</v>
      </c>
      <c r="I500" s="37" t="s">
        <v>1193</v>
      </c>
      <c r="J500" s="37" t="s">
        <v>1194</v>
      </c>
      <c r="K500" s="37" t="s">
        <v>1185</v>
      </c>
      <c r="L500" s="21" t="str">
        <f>VLOOKUP(K500,Prowadzacy!$F$2:$J$109,2,FALSE)</f>
        <v>Piotr</v>
      </c>
      <c r="M500" s="21">
        <f>VLOOKUP(K500,Prowadzacy!$F$2:$K$109,3,FALSE)</f>
        <v>0</v>
      </c>
      <c r="N500" s="21" t="str">
        <f>VLOOKUP(K500,Prowadzacy!$F$2:$K$109,4,FALSE)</f>
        <v>Gajewski</v>
      </c>
      <c r="O500" s="22" t="str">
        <f>VLOOKUP(K500,Prowadzacy!$F$2:$M$109,8,FALSE)</f>
        <v xml:space="preserve">Piotr | Gajewski | Dr inż. |  ( 05397 ) </v>
      </c>
      <c r="P500" s="22" t="str">
        <f>VLOOKUP(K500,Prowadzacy!$F$2:$K$109,5,FALSE)</f>
        <v>K37W05D02</v>
      </c>
      <c r="Q500" s="22" t="str">
        <f>VLOOKUP(K500,Prowadzacy!$F$2:$K$109,6,FALSE)</f>
        <v>ZNEMAP</v>
      </c>
      <c r="R500" s="36" t="s">
        <v>1293</v>
      </c>
      <c r="S500" s="22" t="str">
        <f>VLOOKUP(R500,Prowadzacy!$F$2:$K$109,2,FALSE)</f>
        <v>Jacek</v>
      </c>
      <c r="T500" s="22">
        <f>VLOOKUP(R500,Prowadzacy!$F$2:$K$109,3,FALSE)</f>
        <v>0</v>
      </c>
      <c r="U500" s="22" t="str">
        <f>VLOOKUP(R500,Prowadzacy!$F$2:$K$109,4,FALSE)</f>
        <v>Listwan</v>
      </c>
      <c r="V500" s="22" t="str">
        <f>VLOOKUP(R500,Prowadzacy!$F$2:$M$109,8,FALSE)</f>
        <v xml:space="preserve">Jacek | Listwan | Dr inż. |  ( p53100 ) </v>
      </c>
      <c r="W500" s="37"/>
      <c r="X500" s="36" t="s">
        <v>222</v>
      </c>
      <c r="Y500" s="37"/>
      <c r="Z500" s="36"/>
      <c r="AA500" s="12"/>
      <c r="AB500" s="22"/>
      <c r="AC500" s="22"/>
      <c r="AD500" s="22"/>
      <c r="AE500" s="22"/>
      <c r="AF500" s="22"/>
      <c r="AG500" s="22"/>
      <c r="AH500" s="22"/>
      <c r="AI500" s="22"/>
      <c r="AJ500" s="22"/>
      <c r="AK500" s="22"/>
      <c r="AL500" s="22"/>
    </row>
    <row r="501" spans="1:38" ht="155.25">
      <c r="A501" s="151">
        <v>496</v>
      </c>
      <c r="B501" s="22" t="str">
        <f>VLOOKUP(E501,studia!$F$1:$I$12,2,FALSE)</f>
        <v>Mechatronika</v>
      </c>
      <c r="C501" s="22" t="str">
        <f>VLOOKUP(E501,studia!$F$1:$I$12,3,FALSE)</f>
        <v>inż.</v>
      </c>
      <c r="D501" s="22">
        <f>VLOOKUP(E501,studia!$F$1:$I$12,4,FALSE)</f>
        <v>0</v>
      </c>
      <c r="E501" s="36" t="s">
        <v>419</v>
      </c>
      <c r="F501" s="36"/>
      <c r="G501" s="37"/>
      <c r="H501" s="37" t="s">
        <v>1950</v>
      </c>
      <c r="I501" s="37" t="s">
        <v>1951</v>
      </c>
      <c r="J501" s="37" t="s">
        <v>1952</v>
      </c>
      <c r="K501" s="37" t="s">
        <v>1185</v>
      </c>
      <c r="L501" s="21" t="str">
        <f>VLOOKUP(K501,Prowadzacy!$F$2:$J$109,2,FALSE)</f>
        <v>Piotr</v>
      </c>
      <c r="M501" s="21">
        <f>VLOOKUP(K501,Prowadzacy!$F$2:$K$109,3,FALSE)</f>
        <v>0</v>
      </c>
      <c r="N501" s="21" t="str">
        <f>VLOOKUP(K501,Prowadzacy!$F$2:$K$109,4,FALSE)</f>
        <v>Gajewski</v>
      </c>
      <c r="O501" s="22" t="str">
        <f>VLOOKUP(K501,Prowadzacy!$F$2:$M$109,8,FALSE)</f>
        <v xml:space="preserve">Piotr | Gajewski | Dr inż. |  ( 05397 ) </v>
      </c>
      <c r="P501" s="22" t="str">
        <f>VLOOKUP(K501,Prowadzacy!$F$2:$K$109,5,FALSE)</f>
        <v>K37W05D02</v>
      </c>
      <c r="Q501" s="22" t="str">
        <f>VLOOKUP(K501,Prowadzacy!$F$2:$K$109,6,FALSE)</f>
        <v>ZNEMAP</v>
      </c>
      <c r="R501" s="36" t="s">
        <v>1293</v>
      </c>
      <c r="S501" s="22" t="str">
        <f>VLOOKUP(R501,Prowadzacy!$F$2:$K$109,2,FALSE)</f>
        <v>Jacek</v>
      </c>
      <c r="T501" s="22">
        <f>VLOOKUP(R501,Prowadzacy!$F$2:$K$109,3,FALSE)</f>
        <v>0</v>
      </c>
      <c r="U501" s="22" t="str">
        <f>VLOOKUP(R501,Prowadzacy!$F$2:$K$109,4,FALSE)</f>
        <v>Listwan</v>
      </c>
      <c r="V501" s="22" t="str">
        <f>VLOOKUP(R501,Prowadzacy!$F$2:$M$109,8,FALSE)</f>
        <v xml:space="preserve">Jacek | Listwan | Dr inż. |  ( p53100 ) </v>
      </c>
      <c r="W501" s="37"/>
      <c r="X501" s="36" t="s">
        <v>222</v>
      </c>
      <c r="Y501" s="37"/>
      <c r="Z501" s="36"/>
      <c r="AA501" s="12"/>
      <c r="AB501" s="22"/>
      <c r="AC501" s="22"/>
      <c r="AD501" s="22"/>
      <c r="AE501" s="22"/>
      <c r="AF501" s="22"/>
      <c r="AG501" s="22"/>
      <c r="AH501" s="22"/>
      <c r="AI501" s="22"/>
      <c r="AJ501" s="22"/>
      <c r="AK501" s="22"/>
      <c r="AL501" s="22"/>
    </row>
    <row r="502" spans="1:38" ht="168">
      <c r="A502" s="146">
        <v>497</v>
      </c>
      <c r="B502" s="22" t="str">
        <f>VLOOKUP(E502,studia!$F$1:$I$12,2,FALSE)</f>
        <v>Mechatronika</v>
      </c>
      <c r="C502" s="22" t="str">
        <f>VLOOKUP(E502,studia!$F$1:$I$12,3,FALSE)</f>
        <v>inż.</v>
      </c>
      <c r="D502" s="22">
        <f>VLOOKUP(E502,studia!$F$1:$I$12,4,FALSE)</f>
        <v>0</v>
      </c>
      <c r="E502" s="36" t="s">
        <v>419</v>
      </c>
      <c r="F502" s="163" t="s">
        <v>2172</v>
      </c>
      <c r="G502" s="37" t="s">
        <v>230</v>
      </c>
      <c r="H502" s="37" t="s">
        <v>1221</v>
      </c>
      <c r="I502" s="37" t="s">
        <v>1222</v>
      </c>
      <c r="J502" s="37" t="s">
        <v>1223</v>
      </c>
      <c r="K502" s="37" t="s">
        <v>1224</v>
      </c>
      <c r="L502" s="21" t="str">
        <f>VLOOKUP(K502,Prowadzacy!$F$2:$J$109,2,FALSE)</f>
        <v>Marcin</v>
      </c>
      <c r="M502" s="21">
        <f>VLOOKUP(K502,Prowadzacy!$F$2:$K$109,3,FALSE)</f>
        <v>0</v>
      </c>
      <c r="N502" s="21" t="str">
        <f>VLOOKUP(K502,Prowadzacy!$F$2:$K$109,4,FALSE)</f>
        <v>Kamiński</v>
      </c>
      <c r="O502" s="22" t="str">
        <f>VLOOKUP(K502,Prowadzacy!$F$2:$M$109,8,FALSE)</f>
        <v xml:space="preserve">Marcin | Kamiński | Dr hab. inż. |  ( 05373 ) </v>
      </c>
      <c r="P502" s="22" t="str">
        <f>VLOOKUP(K502,Prowadzacy!$F$2:$K$109,5,FALSE)</f>
        <v>K37W05D02</v>
      </c>
      <c r="Q502" s="22" t="str">
        <f>VLOOKUP(K502,Prowadzacy!$F$2:$K$109,6,FALSE)</f>
        <v>ZNEMAP</v>
      </c>
      <c r="R502" s="36" t="s">
        <v>1498</v>
      </c>
      <c r="S502" s="22" t="str">
        <f>VLOOKUP(R502,Prowadzacy!$F$2:$K$109,2,FALSE)</f>
        <v>Krzysztof</v>
      </c>
      <c r="T502" s="22">
        <f>VLOOKUP(R502,Prowadzacy!$F$2:$K$109,3,FALSE)</f>
        <v>0</v>
      </c>
      <c r="U502" s="22" t="str">
        <f>VLOOKUP(R502,Prowadzacy!$F$2:$K$109,4,FALSE)</f>
        <v>Szabat</v>
      </c>
      <c r="V502" s="22" t="str">
        <f>VLOOKUP(R502,Prowadzacy!$F$2:$M$109,8,FALSE)</f>
        <v xml:space="preserve">Krzysztof | Szabat | Prof. dr hab. inż. |  ( 05344 ) </v>
      </c>
      <c r="W502" s="37"/>
      <c r="X502" s="36" t="s">
        <v>222</v>
      </c>
      <c r="Y502" s="37"/>
      <c r="Z502" s="36"/>
      <c r="AA502" s="12"/>
      <c r="AB502" s="22"/>
      <c r="AC502" s="22"/>
      <c r="AD502" s="22"/>
      <c r="AE502" s="22"/>
      <c r="AF502" s="22"/>
      <c r="AG502" s="22"/>
      <c r="AH502" s="22"/>
      <c r="AI502" s="22"/>
      <c r="AJ502" s="22"/>
      <c r="AK502" s="22"/>
      <c r="AL502" s="22"/>
    </row>
    <row r="503" spans="1:38" ht="155.25">
      <c r="A503" s="151">
        <v>498</v>
      </c>
      <c r="B503" s="22" t="str">
        <f>VLOOKUP(E503,studia!$F$1:$I$12,2,FALSE)</f>
        <v>Mechatronika</v>
      </c>
      <c r="C503" s="22" t="str">
        <f>VLOOKUP(E503,studia!$F$1:$I$12,3,FALSE)</f>
        <v>inż.</v>
      </c>
      <c r="D503" s="22">
        <f>VLOOKUP(E503,studia!$F$1:$I$12,4,FALSE)</f>
        <v>0</v>
      </c>
      <c r="E503" s="36" t="s">
        <v>419</v>
      </c>
      <c r="F503" s="163" t="s">
        <v>2172</v>
      </c>
      <c r="G503" s="37" t="s">
        <v>230</v>
      </c>
      <c r="H503" s="37" t="s">
        <v>1237</v>
      </c>
      <c r="I503" s="37" t="s">
        <v>1238</v>
      </c>
      <c r="J503" s="37" t="s">
        <v>1239</v>
      </c>
      <c r="K503" s="37" t="s">
        <v>1224</v>
      </c>
      <c r="L503" s="21" t="str">
        <f>VLOOKUP(K503,Prowadzacy!$F$2:$J$109,2,FALSE)</f>
        <v>Marcin</v>
      </c>
      <c r="M503" s="21">
        <f>VLOOKUP(K503,Prowadzacy!$F$2:$K$109,3,FALSE)</f>
        <v>0</v>
      </c>
      <c r="N503" s="21" t="str">
        <f>VLOOKUP(K503,Prowadzacy!$F$2:$K$109,4,FALSE)</f>
        <v>Kamiński</v>
      </c>
      <c r="O503" s="22" t="str">
        <f>VLOOKUP(K503,Prowadzacy!$F$2:$M$109,8,FALSE)</f>
        <v xml:space="preserve">Marcin | Kamiński | Dr hab. inż. |  ( 05373 ) </v>
      </c>
      <c r="P503" s="22" t="str">
        <f>VLOOKUP(K503,Prowadzacy!$F$2:$K$109,5,FALSE)</f>
        <v>K37W05D02</v>
      </c>
      <c r="Q503" s="22" t="str">
        <f>VLOOKUP(K503,Prowadzacy!$F$2:$K$109,6,FALSE)</f>
        <v>ZNEMAP</v>
      </c>
      <c r="R503" s="36" t="s">
        <v>1464</v>
      </c>
      <c r="S503" s="22" t="str">
        <f>VLOOKUP(R503,Prowadzacy!$F$2:$K$109,2,FALSE)</f>
        <v>Krzysztof</v>
      </c>
      <c r="T503" s="22" t="str">
        <f>VLOOKUP(R503,Prowadzacy!$F$2:$K$109,3,FALSE)</f>
        <v>Paweł</v>
      </c>
      <c r="U503" s="22" t="str">
        <f>VLOOKUP(R503,Prowadzacy!$F$2:$K$109,4,FALSE)</f>
        <v>Dyrcz</v>
      </c>
      <c r="V503" s="22" t="str">
        <f>VLOOKUP(R503,Prowadzacy!$F$2:$M$109,8,FALSE)</f>
        <v xml:space="preserve">Krzysztof | Dyrcz | Dr inż. |  ( 05307 ) </v>
      </c>
      <c r="W503" s="37"/>
      <c r="X503" s="36" t="s">
        <v>222</v>
      </c>
      <c r="Y503" s="37"/>
      <c r="Z503" s="36"/>
      <c r="AA503" s="12"/>
      <c r="AB503" s="22"/>
      <c r="AC503" s="22"/>
      <c r="AD503" s="22"/>
      <c r="AE503" s="22"/>
      <c r="AF503" s="22"/>
      <c r="AG503" s="22"/>
      <c r="AH503" s="22"/>
      <c r="AI503" s="22"/>
      <c r="AJ503" s="22"/>
      <c r="AK503" s="22"/>
      <c r="AL503" s="22"/>
    </row>
    <row r="504" spans="1:38" ht="168">
      <c r="A504" s="146">
        <v>499</v>
      </c>
      <c r="B504" s="22" t="str">
        <f>VLOOKUP(E504,studia!$F$1:$I$12,2,FALSE)</f>
        <v>Mechatronika</v>
      </c>
      <c r="C504" s="22" t="str">
        <f>VLOOKUP(E504,studia!$F$1:$I$12,3,FALSE)</f>
        <v>inż.</v>
      </c>
      <c r="D504" s="22">
        <f>VLOOKUP(E504,studia!$F$1:$I$12,4,FALSE)</f>
        <v>0</v>
      </c>
      <c r="E504" s="36" t="s">
        <v>419</v>
      </c>
      <c r="F504" s="163" t="s">
        <v>2172</v>
      </c>
      <c r="G504" s="37" t="s">
        <v>230</v>
      </c>
      <c r="H504" s="37" t="s">
        <v>1240</v>
      </c>
      <c r="I504" s="37" t="s">
        <v>1241</v>
      </c>
      <c r="J504" s="37" t="s">
        <v>1242</v>
      </c>
      <c r="K504" s="37" t="s">
        <v>1224</v>
      </c>
      <c r="L504" s="21" t="str">
        <f>VLOOKUP(K504,Prowadzacy!$F$2:$J$109,2,FALSE)</f>
        <v>Marcin</v>
      </c>
      <c r="M504" s="21">
        <f>VLOOKUP(K504,Prowadzacy!$F$2:$K$109,3,FALSE)</f>
        <v>0</v>
      </c>
      <c r="N504" s="21" t="str">
        <f>VLOOKUP(K504,Prowadzacy!$F$2:$K$109,4,FALSE)</f>
        <v>Kamiński</v>
      </c>
      <c r="O504" s="22" t="str">
        <f>VLOOKUP(K504,Prowadzacy!$F$2:$M$109,8,FALSE)</f>
        <v xml:space="preserve">Marcin | Kamiński | Dr hab. inż. |  ( 05373 ) </v>
      </c>
      <c r="P504" s="22" t="str">
        <f>VLOOKUP(K504,Prowadzacy!$F$2:$K$109,5,FALSE)</f>
        <v>K37W05D02</v>
      </c>
      <c r="Q504" s="22" t="str">
        <f>VLOOKUP(K504,Prowadzacy!$F$2:$K$109,6,FALSE)</f>
        <v>ZNEMAP</v>
      </c>
      <c r="R504" s="36" t="s">
        <v>1091</v>
      </c>
      <c r="S504" s="22" t="str">
        <f>VLOOKUP(R504,Prowadzacy!$F$2:$K$109,2,FALSE)</f>
        <v>Piotr</v>
      </c>
      <c r="T504" s="22" t="str">
        <f>VLOOKUP(R504,Prowadzacy!$F$2:$K$109,3,FALSE)</f>
        <v>Stanisław</v>
      </c>
      <c r="U504" s="22" t="str">
        <f>VLOOKUP(R504,Prowadzacy!$F$2:$K$109,4,FALSE)</f>
        <v>Derugo</v>
      </c>
      <c r="V504" s="22" t="str">
        <f>VLOOKUP(R504,Prowadzacy!$F$2:$M$109,8,FALSE)</f>
        <v xml:space="preserve">Piotr | Derugo | Dr inż. |  ( 05390 ) </v>
      </c>
      <c r="W504" s="37"/>
      <c r="X504" s="36" t="s">
        <v>222</v>
      </c>
      <c r="Y504" s="37"/>
      <c r="Z504" s="36"/>
      <c r="AA504" s="12"/>
      <c r="AB504" s="22"/>
      <c r="AC504" s="22"/>
      <c r="AD504" s="22"/>
      <c r="AE504" s="22"/>
      <c r="AF504" s="22"/>
      <c r="AG504" s="22"/>
      <c r="AH504" s="22"/>
      <c r="AI504" s="22"/>
      <c r="AJ504" s="22"/>
      <c r="AK504" s="22"/>
      <c r="AL504" s="22"/>
    </row>
    <row r="505" spans="1:38" ht="155.25">
      <c r="A505" s="151">
        <v>500</v>
      </c>
      <c r="B505" s="22" t="str">
        <f>VLOOKUP(E505,studia!$F$1:$I$12,2,FALSE)</f>
        <v>Mechatronika</v>
      </c>
      <c r="C505" s="22" t="str">
        <f>VLOOKUP(E505,studia!$F$1:$I$12,3,FALSE)</f>
        <v>inż.</v>
      </c>
      <c r="D505" s="22">
        <f>VLOOKUP(E505,studia!$F$1:$I$12,4,FALSE)</f>
        <v>0</v>
      </c>
      <c r="E505" s="36" t="s">
        <v>419</v>
      </c>
      <c r="F505" s="163" t="s">
        <v>2172</v>
      </c>
      <c r="G505" s="37" t="s">
        <v>230</v>
      </c>
      <c r="H505" s="37" t="s">
        <v>1246</v>
      </c>
      <c r="I505" s="37" t="s">
        <v>1247</v>
      </c>
      <c r="J505" s="37" t="s">
        <v>1248</v>
      </c>
      <c r="K505" s="37" t="s">
        <v>1224</v>
      </c>
      <c r="L505" s="21" t="str">
        <f>VLOOKUP(K505,Prowadzacy!$F$2:$J$109,2,FALSE)</f>
        <v>Marcin</v>
      </c>
      <c r="M505" s="21">
        <f>VLOOKUP(K505,Prowadzacy!$F$2:$K$109,3,FALSE)</f>
        <v>0</v>
      </c>
      <c r="N505" s="21" t="str">
        <f>VLOOKUP(K505,Prowadzacy!$F$2:$K$109,4,FALSE)</f>
        <v>Kamiński</v>
      </c>
      <c r="O505" s="22" t="str">
        <f>VLOOKUP(K505,Prowadzacy!$F$2:$M$109,8,FALSE)</f>
        <v xml:space="preserve">Marcin | Kamiński | Dr hab. inż. |  ( 05373 ) </v>
      </c>
      <c r="P505" s="22" t="str">
        <f>VLOOKUP(K505,Prowadzacy!$F$2:$K$109,5,FALSE)</f>
        <v>K37W05D02</v>
      </c>
      <c r="Q505" s="22" t="str">
        <f>VLOOKUP(K505,Prowadzacy!$F$2:$K$109,6,FALSE)</f>
        <v>ZNEMAP</v>
      </c>
      <c r="R505" s="36" t="s">
        <v>1091</v>
      </c>
      <c r="S505" s="22" t="str">
        <f>VLOOKUP(R505,Prowadzacy!$F$2:$K$109,2,FALSE)</f>
        <v>Piotr</v>
      </c>
      <c r="T505" s="22" t="str">
        <f>VLOOKUP(R505,Prowadzacy!$F$2:$K$109,3,FALSE)</f>
        <v>Stanisław</v>
      </c>
      <c r="U505" s="22" t="str">
        <f>VLOOKUP(R505,Prowadzacy!$F$2:$K$109,4,FALSE)</f>
        <v>Derugo</v>
      </c>
      <c r="V505" s="22" t="str">
        <f>VLOOKUP(R505,Prowadzacy!$F$2:$M$109,8,FALSE)</f>
        <v xml:space="preserve">Piotr | Derugo | Dr inż. |  ( 05390 ) </v>
      </c>
      <c r="W505" s="37"/>
      <c r="X505" s="36" t="s">
        <v>222</v>
      </c>
      <c r="Y505" s="37"/>
      <c r="Z505" s="36"/>
      <c r="AA505" s="12"/>
      <c r="AB505" s="22"/>
      <c r="AC505" s="22"/>
      <c r="AD505" s="22"/>
      <c r="AE505" s="22"/>
      <c r="AF505" s="22"/>
      <c r="AG505" s="22"/>
      <c r="AH505" s="22"/>
      <c r="AI505" s="22"/>
      <c r="AJ505" s="22"/>
      <c r="AK505" s="22"/>
      <c r="AL505" s="22"/>
    </row>
    <row r="506" spans="1:38" ht="193.5">
      <c r="A506" s="146">
        <v>501</v>
      </c>
      <c r="B506" s="22" t="str">
        <f>VLOOKUP(E506,studia!$F$1:$I$12,2,FALSE)</f>
        <v>Mechatronika</v>
      </c>
      <c r="C506" s="22" t="str">
        <f>VLOOKUP(E506,studia!$F$1:$I$12,3,FALSE)</f>
        <v>inż.</v>
      </c>
      <c r="D506" s="22">
        <f>VLOOKUP(E506,studia!$F$1:$I$12,4,FALSE)</f>
        <v>0</v>
      </c>
      <c r="E506" s="36" t="s">
        <v>419</v>
      </c>
      <c r="F506" s="163" t="s">
        <v>2172</v>
      </c>
      <c r="G506" s="37" t="s">
        <v>230</v>
      </c>
      <c r="H506" s="37" t="s">
        <v>1252</v>
      </c>
      <c r="I506" s="37" t="s">
        <v>1253</v>
      </c>
      <c r="J506" s="37" t="s">
        <v>1254</v>
      </c>
      <c r="K506" s="37" t="s">
        <v>1224</v>
      </c>
      <c r="L506" s="21" t="str">
        <f>VLOOKUP(K506,Prowadzacy!$F$2:$J$109,2,FALSE)</f>
        <v>Marcin</v>
      </c>
      <c r="M506" s="21">
        <f>VLOOKUP(K506,Prowadzacy!$F$2:$K$109,3,FALSE)</f>
        <v>0</v>
      </c>
      <c r="N506" s="21" t="str">
        <f>VLOOKUP(K506,Prowadzacy!$F$2:$K$109,4,FALSE)</f>
        <v>Kamiński</v>
      </c>
      <c r="O506" s="22" t="str">
        <f>VLOOKUP(K506,Prowadzacy!$F$2:$M$109,8,FALSE)</f>
        <v xml:space="preserve">Marcin | Kamiński | Dr hab. inż. |  ( 05373 ) </v>
      </c>
      <c r="P506" s="22" t="str">
        <f>VLOOKUP(K506,Prowadzacy!$F$2:$K$109,5,FALSE)</f>
        <v>K37W05D02</v>
      </c>
      <c r="Q506" s="22" t="str">
        <f>VLOOKUP(K506,Prowadzacy!$F$2:$K$109,6,FALSE)</f>
        <v>ZNEMAP</v>
      </c>
      <c r="R506" s="36" t="s">
        <v>1464</v>
      </c>
      <c r="S506" s="22" t="str">
        <f>VLOOKUP(R506,Prowadzacy!$F$2:$K$109,2,FALSE)</f>
        <v>Krzysztof</v>
      </c>
      <c r="T506" s="22" t="str">
        <f>VLOOKUP(R506,Prowadzacy!$F$2:$K$109,3,FALSE)</f>
        <v>Paweł</v>
      </c>
      <c r="U506" s="22" t="str">
        <f>VLOOKUP(R506,Prowadzacy!$F$2:$K$109,4,FALSE)</f>
        <v>Dyrcz</v>
      </c>
      <c r="V506" s="22" t="str">
        <f>VLOOKUP(R506,Prowadzacy!$F$2:$M$109,8,FALSE)</f>
        <v xml:space="preserve">Krzysztof | Dyrcz | Dr inż. |  ( 05307 ) </v>
      </c>
      <c r="W506" s="37"/>
      <c r="X506" s="36" t="s">
        <v>222</v>
      </c>
      <c r="Y506" s="37"/>
      <c r="Z506" s="36"/>
      <c r="AA506" s="12"/>
      <c r="AB506" s="22"/>
      <c r="AC506" s="22"/>
      <c r="AD506" s="22"/>
      <c r="AE506" s="22"/>
      <c r="AF506" s="22"/>
      <c r="AG506" s="22"/>
      <c r="AH506" s="22"/>
      <c r="AI506" s="22"/>
      <c r="AJ506" s="22"/>
      <c r="AK506" s="22"/>
      <c r="AL506" s="22"/>
    </row>
    <row r="507" spans="1:38" ht="168">
      <c r="A507" s="151">
        <v>502</v>
      </c>
      <c r="B507" s="22" t="str">
        <f>VLOOKUP(E507,studia!$F$1:$I$12,2,FALSE)</f>
        <v>Mechatronika</v>
      </c>
      <c r="C507" s="22" t="str">
        <f>VLOOKUP(E507,studia!$F$1:$I$12,3,FALSE)</f>
        <v>inż.</v>
      </c>
      <c r="D507" s="22">
        <f>VLOOKUP(E507,studia!$F$1:$I$12,4,FALSE)</f>
        <v>0</v>
      </c>
      <c r="E507" s="36" t="s">
        <v>419</v>
      </c>
      <c r="F507" s="163" t="s">
        <v>2172</v>
      </c>
      <c r="G507" s="37" t="s">
        <v>230</v>
      </c>
      <c r="H507" s="37" t="s">
        <v>1255</v>
      </c>
      <c r="I507" s="37" t="s">
        <v>1256</v>
      </c>
      <c r="J507" s="37" t="s">
        <v>1257</v>
      </c>
      <c r="K507" s="37" t="s">
        <v>1224</v>
      </c>
      <c r="L507" s="21" t="str">
        <f>VLOOKUP(K507,Prowadzacy!$F$2:$J$109,2,FALSE)</f>
        <v>Marcin</v>
      </c>
      <c r="M507" s="21">
        <f>VLOOKUP(K507,Prowadzacy!$F$2:$K$109,3,FALSE)</f>
        <v>0</v>
      </c>
      <c r="N507" s="21" t="str">
        <f>VLOOKUP(K507,Prowadzacy!$F$2:$K$109,4,FALSE)</f>
        <v>Kamiński</v>
      </c>
      <c r="O507" s="22" t="str">
        <f>VLOOKUP(K507,Prowadzacy!$F$2:$M$109,8,FALSE)</f>
        <v xml:space="preserve">Marcin | Kamiński | Dr hab. inż. |  ( 05373 ) </v>
      </c>
      <c r="P507" s="22" t="str">
        <f>VLOOKUP(K507,Prowadzacy!$F$2:$K$109,5,FALSE)</f>
        <v>K37W05D02</v>
      </c>
      <c r="Q507" s="22" t="str">
        <f>VLOOKUP(K507,Prowadzacy!$F$2:$K$109,6,FALSE)</f>
        <v>ZNEMAP</v>
      </c>
      <c r="R507" s="36" t="s">
        <v>1091</v>
      </c>
      <c r="S507" s="22" t="str">
        <f>VLOOKUP(R507,Prowadzacy!$F$2:$K$109,2,FALSE)</f>
        <v>Piotr</v>
      </c>
      <c r="T507" s="22" t="str">
        <f>VLOOKUP(R507,Prowadzacy!$F$2:$K$109,3,FALSE)</f>
        <v>Stanisław</v>
      </c>
      <c r="U507" s="22" t="str">
        <f>VLOOKUP(R507,Prowadzacy!$F$2:$K$109,4,FALSE)</f>
        <v>Derugo</v>
      </c>
      <c r="V507" s="22" t="str">
        <f>VLOOKUP(R507,Prowadzacy!$F$2:$M$109,8,FALSE)</f>
        <v xml:space="preserve">Piotr | Derugo | Dr inż. |  ( 05390 ) </v>
      </c>
      <c r="W507" s="37"/>
      <c r="X507" s="36" t="s">
        <v>222</v>
      </c>
      <c r="Y507" s="37"/>
      <c r="Z507" s="36"/>
      <c r="AA507" s="12"/>
      <c r="AB507" s="22"/>
      <c r="AC507" s="22"/>
      <c r="AD507" s="22"/>
      <c r="AE507" s="22"/>
      <c r="AF507" s="22"/>
      <c r="AG507" s="22"/>
      <c r="AH507" s="22"/>
      <c r="AI507" s="22"/>
      <c r="AJ507" s="22"/>
      <c r="AK507" s="22"/>
      <c r="AL507" s="22"/>
    </row>
    <row r="508" spans="1:38" ht="168">
      <c r="A508" s="146">
        <v>503</v>
      </c>
      <c r="B508" s="22" t="str">
        <f>VLOOKUP(E508,studia!$F$1:$I$12,2,FALSE)</f>
        <v>Mechatronika</v>
      </c>
      <c r="C508" s="22" t="str">
        <f>VLOOKUP(E508,studia!$F$1:$I$12,3,FALSE)</f>
        <v>inż.</v>
      </c>
      <c r="D508" s="22">
        <f>VLOOKUP(E508,studia!$F$1:$I$12,4,FALSE)</f>
        <v>0</v>
      </c>
      <c r="E508" s="36" t="s">
        <v>419</v>
      </c>
      <c r="F508" s="36"/>
      <c r="G508" s="37"/>
      <c r="H508" s="37" t="s">
        <v>1290</v>
      </c>
      <c r="I508" s="37" t="s">
        <v>1291</v>
      </c>
      <c r="J508" s="37" t="s">
        <v>1292</v>
      </c>
      <c r="K508" s="37" t="s">
        <v>1293</v>
      </c>
      <c r="L508" s="21" t="str">
        <f>VLOOKUP(K508,Prowadzacy!$F$2:$J$109,2,FALSE)</f>
        <v>Jacek</v>
      </c>
      <c r="M508" s="21">
        <f>VLOOKUP(K508,Prowadzacy!$F$2:$K$109,3,FALSE)</f>
        <v>0</v>
      </c>
      <c r="N508" s="21" t="str">
        <f>VLOOKUP(K508,Prowadzacy!$F$2:$K$109,4,FALSE)</f>
        <v>Listwan</v>
      </c>
      <c r="O508" s="22" t="str">
        <f>VLOOKUP(K508,Prowadzacy!$F$2:$M$109,8,FALSE)</f>
        <v xml:space="preserve">Jacek | Listwan | Dr inż. |  ( p53100 ) </v>
      </c>
      <c r="P508" s="22" t="str">
        <f>VLOOKUP(K508,Prowadzacy!$F$2:$K$109,5,FALSE)</f>
        <v>K37W05D02</v>
      </c>
      <c r="Q508" s="22" t="str">
        <f>VLOOKUP(K508,Prowadzacy!$F$2:$K$109,6,FALSE)</f>
        <v>ZNEMAP</v>
      </c>
      <c r="R508" s="36" t="s">
        <v>1185</v>
      </c>
      <c r="S508" s="22" t="str">
        <f>VLOOKUP(R508,Prowadzacy!$F$2:$K$109,2,FALSE)</f>
        <v>Piotr</v>
      </c>
      <c r="T508" s="22">
        <f>VLOOKUP(R508,Prowadzacy!$F$2:$K$109,3,FALSE)</f>
        <v>0</v>
      </c>
      <c r="U508" s="22" t="str">
        <f>VLOOKUP(R508,Prowadzacy!$F$2:$K$109,4,FALSE)</f>
        <v>Gajewski</v>
      </c>
      <c r="V508" s="22" t="str">
        <f>VLOOKUP(R508,Prowadzacy!$F$2:$M$109,8,FALSE)</f>
        <v xml:space="preserve">Piotr | Gajewski | Dr inż. |  ( 05397 ) </v>
      </c>
      <c r="W508" s="37"/>
      <c r="X508" s="36" t="s">
        <v>222</v>
      </c>
      <c r="Y508" s="37"/>
      <c r="Z508" s="36"/>
      <c r="AA508" s="12"/>
      <c r="AB508" s="22"/>
      <c r="AC508" s="22"/>
      <c r="AD508" s="22"/>
      <c r="AE508" s="22"/>
      <c r="AF508" s="22"/>
      <c r="AG508" s="22"/>
      <c r="AH508" s="22"/>
      <c r="AI508" s="22"/>
      <c r="AJ508" s="22"/>
      <c r="AK508" s="22"/>
      <c r="AL508" s="22"/>
    </row>
    <row r="509" spans="1:38" ht="206.25">
      <c r="A509" s="151">
        <v>504</v>
      </c>
      <c r="B509" s="22" t="str">
        <f>VLOOKUP(E509,studia!$F$1:$I$12,2,FALSE)</f>
        <v>Mechatronika</v>
      </c>
      <c r="C509" s="22" t="str">
        <f>VLOOKUP(E509,studia!$F$1:$I$12,3,FALSE)</f>
        <v>inż.</v>
      </c>
      <c r="D509" s="22">
        <f>VLOOKUP(E509,studia!$F$1:$I$12,4,FALSE)</f>
        <v>0</v>
      </c>
      <c r="E509" s="36" t="s">
        <v>419</v>
      </c>
      <c r="F509" s="163" t="s">
        <v>2172</v>
      </c>
      <c r="G509" s="37" t="s">
        <v>230</v>
      </c>
      <c r="H509" s="37" t="s">
        <v>1294</v>
      </c>
      <c r="I509" s="37" t="s">
        <v>1295</v>
      </c>
      <c r="J509" s="37" t="s">
        <v>1296</v>
      </c>
      <c r="K509" s="37" t="s">
        <v>1293</v>
      </c>
      <c r="L509" s="21" t="str">
        <f>VLOOKUP(K509,Prowadzacy!$F$2:$J$109,2,FALSE)</f>
        <v>Jacek</v>
      </c>
      <c r="M509" s="21">
        <f>VLOOKUP(K509,Prowadzacy!$F$2:$K$109,3,FALSE)</f>
        <v>0</v>
      </c>
      <c r="N509" s="21" t="str">
        <f>VLOOKUP(K509,Prowadzacy!$F$2:$K$109,4,FALSE)</f>
        <v>Listwan</v>
      </c>
      <c r="O509" s="22" t="str">
        <f>VLOOKUP(K509,Prowadzacy!$F$2:$M$109,8,FALSE)</f>
        <v xml:space="preserve">Jacek | Listwan | Dr inż. |  ( p53100 ) </v>
      </c>
      <c r="P509" s="22" t="str">
        <f>VLOOKUP(K509,Prowadzacy!$F$2:$K$109,5,FALSE)</f>
        <v>K37W05D02</v>
      </c>
      <c r="Q509" s="22" t="str">
        <f>VLOOKUP(K509,Prowadzacy!$F$2:$K$109,6,FALSE)</f>
        <v>ZNEMAP</v>
      </c>
      <c r="R509" s="36" t="s">
        <v>1185</v>
      </c>
      <c r="S509" s="22" t="str">
        <f>VLOOKUP(R509,Prowadzacy!$F$2:$K$109,2,FALSE)</f>
        <v>Piotr</v>
      </c>
      <c r="T509" s="22">
        <f>VLOOKUP(R509,Prowadzacy!$F$2:$K$109,3,FALSE)</f>
        <v>0</v>
      </c>
      <c r="U509" s="22" t="str">
        <f>VLOOKUP(R509,Prowadzacy!$F$2:$K$109,4,FALSE)</f>
        <v>Gajewski</v>
      </c>
      <c r="V509" s="22" t="str">
        <f>VLOOKUP(R509,Prowadzacy!$F$2:$M$109,8,FALSE)</f>
        <v xml:space="preserve">Piotr | Gajewski | Dr inż. |  ( 05397 ) </v>
      </c>
      <c r="W509" s="37"/>
      <c r="X509" s="36" t="s">
        <v>222</v>
      </c>
      <c r="Y509" s="37"/>
      <c r="Z509" s="36"/>
      <c r="AA509" s="12"/>
      <c r="AB509" s="22"/>
      <c r="AC509" s="22"/>
      <c r="AD509" s="22"/>
      <c r="AE509" s="22"/>
      <c r="AF509" s="22"/>
      <c r="AG509" s="22"/>
      <c r="AH509" s="22"/>
      <c r="AI509" s="22"/>
      <c r="AJ509" s="22"/>
      <c r="AK509" s="22"/>
      <c r="AL509" s="22"/>
    </row>
    <row r="510" spans="1:38" ht="219">
      <c r="A510" s="146">
        <v>505</v>
      </c>
      <c r="B510" s="22" t="str">
        <f>VLOOKUP(E510,studia!$F$1:$I$12,2,FALSE)</f>
        <v>Mechatronika</v>
      </c>
      <c r="C510" s="22" t="str">
        <f>VLOOKUP(E510,studia!$F$1:$I$12,3,FALSE)</f>
        <v>inż.</v>
      </c>
      <c r="D510" s="22">
        <f>VLOOKUP(E510,studia!$F$1:$I$12,4,FALSE)</f>
        <v>0</v>
      </c>
      <c r="E510" s="36" t="s">
        <v>419</v>
      </c>
      <c r="F510" s="163" t="s">
        <v>2172</v>
      </c>
      <c r="G510" s="37" t="s">
        <v>230</v>
      </c>
      <c r="H510" s="37" t="s">
        <v>1297</v>
      </c>
      <c r="I510" s="37" t="s">
        <v>1298</v>
      </c>
      <c r="J510" s="37" t="s">
        <v>1299</v>
      </c>
      <c r="K510" s="37" t="s">
        <v>1293</v>
      </c>
      <c r="L510" s="21" t="str">
        <f>VLOOKUP(K510,Prowadzacy!$F$2:$J$109,2,FALSE)</f>
        <v>Jacek</v>
      </c>
      <c r="M510" s="21">
        <f>VLOOKUP(K510,Prowadzacy!$F$2:$K$109,3,FALSE)</f>
        <v>0</v>
      </c>
      <c r="N510" s="21" t="str">
        <f>VLOOKUP(K510,Prowadzacy!$F$2:$K$109,4,FALSE)</f>
        <v>Listwan</v>
      </c>
      <c r="O510" s="22" t="str">
        <f>VLOOKUP(K510,Prowadzacy!$F$2:$M$109,8,FALSE)</f>
        <v xml:space="preserve">Jacek | Listwan | Dr inż. |  ( p53100 ) </v>
      </c>
      <c r="P510" s="22" t="str">
        <f>VLOOKUP(K510,Prowadzacy!$F$2:$K$109,5,FALSE)</f>
        <v>K37W05D02</v>
      </c>
      <c r="Q510" s="22" t="str">
        <f>VLOOKUP(K510,Prowadzacy!$F$2:$K$109,6,FALSE)</f>
        <v>ZNEMAP</v>
      </c>
      <c r="R510" s="36" t="s">
        <v>1185</v>
      </c>
      <c r="S510" s="22" t="str">
        <f>VLOOKUP(R510,Prowadzacy!$F$2:$K$109,2,FALSE)</f>
        <v>Piotr</v>
      </c>
      <c r="T510" s="22">
        <f>VLOOKUP(R510,Prowadzacy!$F$2:$K$109,3,FALSE)</f>
        <v>0</v>
      </c>
      <c r="U510" s="22" t="str">
        <f>VLOOKUP(R510,Prowadzacy!$F$2:$K$109,4,FALSE)</f>
        <v>Gajewski</v>
      </c>
      <c r="V510" s="22" t="str">
        <f>VLOOKUP(R510,Prowadzacy!$F$2:$M$109,8,FALSE)</f>
        <v xml:space="preserve">Piotr | Gajewski | Dr inż. |  ( 05397 ) </v>
      </c>
      <c r="W510" s="37"/>
      <c r="X510" s="36" t="s">
        <v>222</v>
      </c>
      <c r="Y510" s="37"/>
      <c r="Z510" s="36"/>
      <c r="AA510" s="12"/>
      <c r="AB510" s="22"/>
      <c r="AC510" s="22"/>
      <c r="AD510" s="22"/>
      <c r="AE510" s="22"/>
      <c r="AF510" s="22"/>
      <c r="AG510" s="22"/>
      <c r="AH510" s="22"/>
      <c r="AI510" s="22"/>
      <c r="AJ510" s="22"/>
      <c r="AK510" s="22"/>
      <c r="AL510" s="22"/>
    </row>
    <row r="511" spans="1:38" ht="142.5">
      <c r="A511" s="151">
        <v>506</v>
      </c>
      <c r="B511" s="22" t="str">
        <f>VLOOKUP(E511,studia!$F$1:$I$12,2,FALSE)</f>
        <v>Mechatronika</v>
      </c>
      <c r="C511" s="22" t="str">
        <f>VLOOKUP(E511,studia!$F$1:$I$12,3,FALSE)</f>
        <v>inż.</v>
      </c>
      <c r="D511" s="22">
        <f>VLOOKUP(E511,studia!$F$1:$I$12,4,FALSE)</f>
        <v>0</v>
      </c>
      <c r="E511" s="36" t="s">
        <v>419</v>
      </c>
      <c r="F511" s="163" t="s">
        <v>2172</v>
      </c>
      <c r="G511" s="37" t="s">
        <v>2072</v>
      </c>
      <c r="H511" s="37" t="s">
        <v>1331</v>
      </c>
      <c r="I511" s="37" t="s">
        <v>1332</v>
      </c>
      <c r="J511" s="37" t="s">
        <v>1333</v>
      </c>
      <c r="K511" s="37" t="s">
        <v>1309</v>
      </c>
      <c r="L511" s="21" t="str">
        <f>VLOOKUP(K511,Prowadzacy!$F$2:$J$109,2,FALSE)</f>
        <v>Marcin</v>
      </c>
      <c r="M511" s="21" t="str">
        <f>VLOOKUP(K511,Prowadzacy!$F$2:$K$109,3,FALSE)</f>
        <v>Stanisław</v>
      </c>
      <c r="N511" s="21" t="str">
        <f>VLOOKUP(K511,Prowadzacy!$F$2:$K$109,4,FALSE)</f>
        <v>Pawlak</v>
      </c>
      <c r="O511" s="22" t="str">
        <f>VLOOKUP(K511,Prowadzacy!$F$2:$M$109,8,FALSE)</f>
        <v xml:space="preserve">Marcin | Pawlak | Dr inż. |  ( 05337 ) </v>
      </c>
      <c r="P511" s="22" t="str">
        <f>VLOOKUP(K511,Prowadzacy!$F$2:$K$109,5,FALSE)</f>
        <v>K37W05D02</v>
      </c>
      <c r="Q511" s="22" t="str">
        <f>VLOOKUP(K511,Prowadzacy!$F$2:$K$109,6,FALSE)</f>
        <v>ZNEMAP</v>
      </c>
      <c r="R511" s="36" t="s">
        <v>1464</v>
      </c>
      <c r="S511" s="22" t="str">
        <f>VLOOKUP(R511,Prowadzacy!$F$2:$K$109,2,FALSE)</f>
        <v>Krzysztof</v>
      </c>
      <c r="T511" s="22" t="str">
        <f>VLOOKUP(R511,Prowadzacy!$F$2:$K$109,3,FALSE)</f>
        <v>Paweł</v>
      </c>
      <c r="U511" s="22" t="str">
        <f>VLOOKUP(R511,Prowadzacy!$F$2:$K$109,4,FALSE)</f>
        <v>Dyrcz</v>
      </c>
      <c r="V511" s="22" t="str">
        <f>VLOOKUP(R511,Prowadzacy!$F$2:$M$109,8,FALSE)</f>
        <v xml:space="preserve">Krzysztof | Dyrcz | Dr inż. |  ( 05307 ) </v>
      </c>
      <c r="W511" s="37"/>
      <c r="X511" s="36" t="s">
        <v>222</v>
      </c>
      <c r="Y511" s="37"/>
      <c r="Z511" s="36"/>
      <c r="AA511" s="12"/>
      <c r="AB511" s="22"/>
      <c r="AC511" s="22"/>
      <c r="AD511" s="22"/>
      <c r="AE511" s="22"/>
      <c r="AF511" s="22"/>
      <c r="AG511" s="22"/>
      <c r="AH511" s="22"/>
      <c r="AI511" s="22"/>
      <c r="AJ511" s="22"/>
      <c r="AK511" s="22"/>
      <c r="AL511" s="22"/>
    </row>
    <row r="512" spans="1:38" ht="180.75">
      <c r="A512" s="146">
        <v>507</v>
      </c>
      <c r="B512" s="22" t="str">
        <f>VLOOKUP(E512,studia!$F$1:$I$12,2,FALSE)</f>
        <v>Mechatronika</v>
      </c>
      <c r="C512" s="22" t="str">
        <f>VLOOKUP(E512,studia!$F$1:$I$12,3,FALSE)</f>
        <v>inż.</v>
      </c>
      <c r="D512" s="22">
        <f>VLOOKUP(E512,studia!$F$1:$I$12,4,FALSE)</f>
        <v>0</v>
      </c>
      <c r="E512" s="36" t="s">
        <v>419</v>
      </c>
      <c r="F512" s="36"/>
      <c r="G512" s="37"/>
      <c r="H512" s="37" t="s">
        <v>1334</v>
      </c>
      <c r="I512" s="37" t="s">
        <v>1335</v>
      </c>
      <c r="J512" s="37" t="s">
        <v>1336</v>
      </c>
      <c r="K512" s="37" t="s">
        <v>1309</v>
      </c>
      <c r="L512" s="21" t="str">
        <f>VLOOKUP(K512,Prowadzacy!$F$2:$J$109,2,FALSE)</f>
        <v>Marcin</v>
      </c>
      <c r="M512" s="21" t="str">
        <f>VLOOKUP(K512,Prowadzacy!$F$2:$K$109,3,FALSE)</f>
        <v>Stanisław</v>
      </c>
      <c r="N512" s="21" t="str">
        <f>VLOOKUP(K512,Prowadzacy!$F$2:$K$109,4,FALSE)</f>
        <v>Pawlak</v>
      </c>
      <c r="O512" s="22" t="str">
        <f>VLOOKUP(K512,Prowadzacy!$F$2:$M$109,8,FALSE)</f>
        <v xml:space="preserve">Marcin | Pawlak | Dr inż. |  ( 05337 ) </v>
      </c>
      <c r="P512" s="22" t="str">
        <f>VLOOKUP(K512,Prowadzacy!$F$2:$K$109,5,FALSE)</f>
        <v>K37W05D02</v>
      </c>
      <c r="Q512" s="22" t="str">
        <f>VLOOKUP(K512,Prowadzacy!$F$2:$K$109,6,FALSE)</f>
        <v>ZNEMAP</v>
      </c>
      <c r="R512" s="36" t="s">
        <v>1464</v>
      </c>
      <c r="S512" s="22" t="str">
        <f>VLOOKUP(R512,Prowadzacy!$F$2:$K$109,2,FALSE)</f>
        <v>Krzysztof</v>
      </c>
      <c r="T512" s="22" t="str">
        <f>VLOOKUP(R512,Prowadzacy!$F$2:$K$109,3,FALSE)</f>
        <v>Paweł</v>
      </c>
      <c r="U512" s="22" t="str">
        <f>VLOOKUP(R512,Prowadzacy!$F$2:$K$109,4,FALSE)</f>
        <v>Dyrcz</v>
      </c>
      <c r="V512" s="22" t="str">
        <f>VLOOKUP(R512,Prowadzacy!$F$2:$M$109,8,FALSE)</f>
        <v xml:space="preserve">Krzysztof | Dyrcz | Dr inż. |  ( 05307 ) </v>
      </c>
      <c r="W512" s="37"/>
      <c r="X512" s="36" t="s">
        <v>222</v>
      </c>
      <c r="Y512" s="37"/>
      <c r="Z512" s="36"/>
      <c r="AA512" s="12"/>
      <c r="AB512" s="22"/>
      <c r="AC512" s="22"/>
      <c r="AD512" s="22"/>
      <c r="AE512" s="22"/>
      <c r="AF512" s="22"/>
      <c r="AG512" s="22"/>
      <c r="AH512" s="22"/>
      <c r="AI512" s="22"/>
      <c r="AJ512" s="22"/>
      <c r="AK512" s="22"/>
      <c r="AL512" s="22"/>
    </row>
    <row r="513" spans="1:38" ht="66">
      <c r="A513" s="151">
        <v>508</v>
      </c>
      <c r="B513" s="22" t="str">
        <f>VLOOKUP(E513,studia!$F$1:$I$12,2,FALSE)</f>
        <v>Mechatronika</v>
      </c>
      <c r="C513" s="22" t="str">
        <f>VLOOKUP(E513,studia!$F$1:$I$12,3,FALSE)</f>
        <v>inż.</v>
      </c>
      <c r="D513" s="22">
        <f>VLOOKUP(E513,studia!$F$1:$I$12,4,FALSE)</f>
        <v>0</v>
      </c>
      <c r="E513" s="36" t="s">
        <v>419</v>
      </c>
      <c r="F513" s="163" t="s">
        <v>2172</v>
      </c>
      <c r="G513" s="37" t="s">
        <v>230</v>
      </c>
      <c r="H513" s="37" t="s">
        <v>1574</v>
      </c>
      <c r="I513" s="37" t="s">
        <v>1575</v>
      </c>
      <c r="J513" s="37" t="s">
        <v>1576</v>
      </c>
      <c r="K513" s="37" t="s">
        <v>1573</v>
      </c>
      <c r="L513" s="21" t="str">
        <f>VLOOKUP(K513,Prowadzacy!$F$2:$J$109,2,FALSE)</f>
        <v>Tomasz</v>
      </c>
      <c r="M513" s="21">
        <f>VLOOKUP(K513,Prowadzacy!$F$2:$K$109,3,FALSE)</f>
        <v>0</v>
      </c>
      <c r="N513" s="21" t="str">
        <f>VLOOKUP(K513,Prowadzacy!$F$2:$K$109,4,FALSE)</f>
        <v>Czapka</v>
      </c>
      <c r="O513" s="22" t="str">
        <f>VLOOKUP(K513,Prowadzacy!$F$2:$M$109,8,FALSE)</f>
        <v xml:space="preserve">Tomasz | Czapka | Dr inż. |  ( 05158 ) </v>
      </c>
      <c r="P513" s="22" t="str">
        <f>VLOOKUP(K513,Prowadzacy!$F$2:$K$109,5,FALSE)</f>
        <v>K38W05D02</v>
      </c>
      <c r="Q513" s="22" t="str">
        <f>VLOOKUP(K513,Prowadzacy!$F$2:$K$109,6,FALSE)</f>
        <v>ZE</v>
      </c>
      <c r="R513" s="36" t="s">
        <v>1542</v>
      </c>
      <c r="S513" s="22" t="str">
        <f>VLOOKUP(R513,Prowadzacy!$F$2:$K$109,2,FALSE)</f>
        <v>Adam</v>
      </c>
      <c r="T513" s="22" t="str">
        <f>VLOOKUP(R513,Prowadzacy!$F$2:$K$109,3,FALSE)</f>
        <v>Łukasz</v>
      </c>
      <c r="U513" s="22" t="str">
        <f>VLOOKUP(R513,Prowadzacy!$F$2:$K$109,4,FALSE)</f>
        <v>Pelesz</v>
      </c>
      <c r="V513" s="22" t="str">
        <f>VLOOKUP(R513,Prowadzacy!$F$2:$M$109,8,FALSE)</f>
        <v xml:space="preserve">Adam | Pelesz | Dr inż. |  ( 05170 ) </v>
      </c>
      <c r="W513" s="37"/>
      <c r="X513" s="36" t="s">
        <v>222</v>
      </c>
      <c r="Y513" s="37"/>
      <c r="Z513" s="36"/>
      <c r="AA513" s="12"/>
      <c r="AB513" s="22"/>
      <c r="AC513" s="22"/>
      <c r="AD513" s="22"/>
      <c r="AE513" s="22"/>
      <c r="AF513" s="22"/>
      <c r="AG513" s="22"/>
      <c r="AH513" s="22"/>
      <c r="AI513" s="22"/>
      <c r="AJ513" s="22"/>
      <c r="AK513" s="22"/>
      <c r="AL513" s="22"/>
    </row>
    <row r="514" spans="1:38" ht="66">
      <c r="A514" s="146">
        <v>509</v>
      </c>
      <c r="B514" s="22" t="str">
        <f>VLOOKUP(E514,studia!$F$1:$I$12,2,FALSE)</f>
        <v>Mechatronika</v>
      </c>
      <c r="C514" s="22" t="str">
        <f>VLOOKUP(E514,studia!$F$1:$I$12,3,FALSE)</f>
        <v>inż.</v>
      </c>
      <c r="D514" s="22">
        <f>VLOOKUP(E514,studia!$F$1:$I$12,4,FALSE)</f>
        <v>0</v>
      </c>
      <c r="E514" s="36" t="s">
        <v>419</v>
      </c>
      <c r="F514" s="163" t="s">
        <v>2172</v>
      </c>
      <c r="G514" s="37" t="s">
        <v>230</v>
      </c>
      <c r="H514" s="37" t="s">
        <v>1577</v>
      </c>
      <c r="I514" s="37" t="s">
        <v>1578</v>
      </c>
      <c r="J514" s="37" t="s">
        <v>1579</v>
      </c>
      <c r="K514" s="37" t="s">
        <v>1573</v>
      </c>
      <c r="L514" s="21" t="str">
        <f>VLOOKUP(K514,Prowadzacy!$F$2:$J$109,2,FALSE)</f>
        <v>Tomasz</v>
      </c>
      <c r="M514" s="21">
        <f>VLOOKUP(K514,Prowadzacy!$F$2:$K$109,3,FALSE)</f>
        <v>0</v>
      </c>
      <c r="N514" s="21" t="str">
        <f>VLOOKUP(K514,Prowadzacy!$F$2:$K$109,4,FALSE)</f>
        <v>Czapka</v>
      </c>
      <c r="O514" s="22" t="str">
        <f>VLOOKUP(K514,Prowadzacy!$F$2:$M$109,8,FALSE)</f>
        <v xml:space="preserve">Tomasz | Czapka | Dr inż. |  ( 05158 ) </v>
      </c>
      <c r="P514" s="22" t="str">
        <f>VLOOKUP(K514,Prowadzacy!$F$2:$K$109,5,FALSE)</f>
        <v>K38W05D02</v>
      </c>
      <c r="Q514" s="22" t="str">
        <f>VLOOKUP(K514,Prowadzacy!$F$2:$K$109,6,FALSE)</f>
        <v>ZE</v>
      </c>
      <c r="R514" s="36" t="s">
        <v>1542</v>
      </c>
      <c r="S514" s="22" t="str">
        <f>VLOOKUP(R514,Prowadzacy!$F$2:$K$109,2,FALSE)</f>
        <v>Adam</v>
      </c>
      <c r="T514" s="22" t="str">
        <f>VLOOKUP(R514,Prowadzacy!$F$2:$K$109,3,FALSE)</f>
        <v>Łukasz</v>
      </c>
      <c r="U514" s="22" t="str">
        <f>VLOOKUP(R514,Prowadzacy!$F$2:$K$109,4,FALSE)</f>
        <v>Pelesz</v>
      </c>
      <c r="V514" s="22" t="str">
        <f>VLOOKUP(R514,Prowadzacy!$F$2:$M$109,8,FALSE)</f>
        <v xml:space="preserve">Adam | Pelesz | Dr inż. |  ( 05170 ) </v>
      </c>
      <c r="W514" s="37"/>
      <c r="X514" s="36" t="s">
        <v>222</v>
      </c>
      <c r="Y514" s="37"/>
      <c r="Z514" s="36"/>
      <c r="AA514" s="12"/>
      <c r="AB514" s="22"/>
      <c r="AC514" s="22"/>
      <c r="AD514" s="22"/>
      <c r="AE514" s="22"/>
      <c r="AF514" s="22"/>
      <c r="AG514" s="22"/>
      <c r="AH514" s="22"/>
      <c r="AI514" s="22"/>
      <c r="AJ514" s="22"/>
      <c r="AK514" s="22"/>
      <c r="AL514" s="22"/>
    </row>
    <row r="515" spans="1:38" ht="117">
      <c r="A515" s="151">
        <v>510</v>
      </c>
      <c r="B515" s="22" t="str">
        <f>VLOOKUP(E515,studia!$F$1:$I$12,2,FALSE)</f>
        <v>Mechatronika</v>
      </c>
      <c r="C515" s="22" t="str">
        <f>VLOOKUP(E515,studia!$F$1:$I$12,3,FALSE)</f>
        <v>inż.</v>
      </c>
      <c r="D515" s="22">
        <f>VLOOKUP(E515,studia!$F$1:$I$12,4,FALSE)</f>
        <v>0</v>
      </c>
      <c r="E515" s="36" t="s">
        <v>419</v>
      </c>
      <c r="F515" s="163" t="s">
        <v>2172</v>
      </c>
      <c r="G515" s="37" t="s">
        <v>230</v>
      </c>
      <c r="H515" s="37" t="s">
        <v>2064</v>
      </c>
      <c r="I515" s="37" t="s">
        <v>1782</v>
      </c>
      <c r="J515" s="37" t="s">
        <v>1783</v>
      </c>
      <c r="K515" s="37" t="s">
        <v>1742</v>
      </c>
      <c r="L515" s="21" t="str">
        <f>VLOOKUP(K515,Prowadzacy!$F$2:$J$109,2,FALSE)</f>
        <v>Krystian</v>
      </c>
      <c r="M515" s="21">
        <f>VLOOKUP(K515,Prowadzacy!$F$2:$K$109,3,FALSE)</f>
        <v>0</v>
      </c>
      <c r="N515" s="21" t="str">
        <f>VLOOKUP(K515,Prowadzacy!$F$2:$K$109,4,FALSE)</f>
        <v>Krawczyk</v>
      </c>
      <c r="O515" s="22" t="str">
        <f>VLOOKUP(K515,Prowadzacy!$F$2:$M$109,8,FALSE)</f>
        <v xml:space="preserve">Krystian | Krawczyk | Dr inż. |  ( 05157 ) </v>
      </c>
      <c r="P515" s="22" t="str">
        <f>VLOOKUP(K515,Prowadzacy!$F$2:$K$109,5,FALSE)</f>
        <v>K38W05D02</v>
      </c>
      <c r="Q515" s="22" t="str">
        <f>VLOOKUP(K515,Prowadzacy!$F$2:$K$109,6,FALSE)</f>
        <v>ZE</v>
      </c>
      <c r="R515" s="36" t="s">
        <v>1614</v>
      </c>
      <c r="S515" s="22"/>
      <c r="T515" s="22"/>
      <c r="U515" s="22"/>
      <c r="V515" s="22"/>
      <c r="W515" s="37"/>
      <c r="X515" s="36" t="s">
        <v>222</v>
      </c>
      <c r="Y515" s="37"/>
      <c r="Z515" s="36"/>
      <c r="AA515" s="12"/>
      <c r="AB515" s="22"/>
      <c r="AC515" s="22"/>
      <c r="AD515" s="22"/>
      <c r="AE515" s="22"/>
      <c r="AF515" s="22"/>
      <c r="AG515" s="22"/>
      <c r="AH515" s="22"/>
      <c r="AI515" s="22"/>
      <c r="AJ515" s="22"/>
      <c r="AK515" s="22"/>
      <c r="AL515" s="22"/>
    </row>
    <row r="516" spans="1:38" ht="91.5">
      <c r="A516" s="146">
        <v>511</v>
      </c>
      <c r="B516" s="22" t="str">
        <f>VLOOKUP(E516,studia!$F$1:$I$12,2,FALSE)</f>
        <v>Mechatronika</v>
      </c>
      <c r="C516" s="22" t="str">
        <f>VLOOKUP(E516,studia!$F$1:$I$12,3,FALSE)</f>
        <v>inż.</v>
      </c>
      <c r="D516" s="22">
        <f>VLOOKUP(E516,studia!$F$1:$I$12,4,FALSE)</f>
        <v>0</v>
      </c>
      <c r="E516" s="36" t="s">
        <v>419</v>
      </c>
      <c r="F516" s="36"/>
      <c r="G516" s="37"/>
      <c r="H516" s="37" t="s">
        <v>1795</v>
      </c>
      <c r="I516" s="37" t="s">
        <v>1796</v>
      </c>
      <c r="J516" s="37" t="s">
        <v>1797</v>
      </c>
      <c r="K516" s="37" t="s">
        <v>1742</v>
      </c>
      <c r="L516" s="21" t="str">
        <f>VLOOKUP(K516,Prowadzacy!$F$2:$J$109,2,FALSE)</f>
        <v>Krystian</v>
      </c>
      <c r="M516" s="21">
        <f>VLOOKUP(K516,Prowadzacy!$F$2:$K$109,3,FALSE)</f>
        <v>0</v>
      </c>
      <c r="N516" s="21" t="str">
        <f>VLOOKUP(K516,Prowadzacy!$F$2:$K$109,4,FALSE)</f>
        <v>Krawczyk</v>
      </c>
      <c r="O516" s="22" t="str">
        <f>VLOOKUP(K516,Prowadzacy!$F$2:$M$109,8,FALSE)</f>
        <v xml:space="preserve">Krystian | Krawczyk | Dr inż. |  ( 05157 ) </v>
      </c>
      <c r="P516" s="22" t="str">
        <f>VLOOKUP(K516,Prowadzacy!$F$2:$K$109,5,FALSE)</f>
        <v>K38W05D02</v>
      </c>
      <c r="Q516" s="22" t="str">
        <f>VLOOKUP(K516,Prowadzacy!$F$2:$K$109,6,FALSE)</f>
        <v>ZE</v>
      </c>
      <c r="R516" s="36" t="s">
        <v>1614</v>
      </c>
      <c r="S516" s="22"/>
      <c r="T516" s="22"/>
      <c r="U516" s="22"/>
      <c r="V516" s="22"/>
      <c r="W516" s="37"/>
      <c r="X516" s="36" t="s">
        <v>222</v>
      </c>
      <c r="Y516" s="37"/>
      <c r="Z516" s="36"/>
      <c r="AA516" s="12"/>
      <c r="AB516" s="22"/>
      <c r="AC516" s="22"/>
      <c r="AD516" s="22"/>
      <c r="AE516" s="22"/>
      <c r="AF516" s="22"/>
      <c r="AG516" s="22"/>
      <c r="AH516" s="22"/>
      <c r="AI516" s="22"/>
      <c r="AJ516" s="22"/>
      <c r="AK516" s="22"/>
      <c r="AL516" s="22"/>
    </row>
    <row r="517" spans="1:38" ht="53.25">
      <c r="A517" s="151">
        <v>512</v>
      </c>
      <c r="B517" s="22" t="str">
        <f>VLOOKUP(E517,studia!$F$1:$I$12,2,FALSE)</f>
        <v>Mechatronika</v>
      </c>
      <c r="C517" s="22" t="str">
        <f>VLOOKUP(E517,studia!$F$1:$I$12,3,FALSE)</f>
        <v>inż.</v>
      </c>
      <c r="D517" s="22">
        <f>VLOOKUP(E517,studia!$F$1:$I$12,4,FALSE)</f>
        <v>0</v>
      </c>
      <c r="E517" s="36" t="s">
        <v>419</v>
      </c>
      <c r="F517" s="36"/>
      <c r="G517" s="37"/>
      <c r="H517" s="37" t="s">
        <v>1611</v>
      </c>
      <c r="I517" s="37" t="s">
        <v>1612</v>
      </c>
      <c r="J517" s="37" t="s">
        <v>1613</v>
      </c>
      <c r="K517" s="37" t="s">
        <v>1614</v>
      </c>
      <c r="L517" s="21" t="str">
        <f>VLOOKUP(K517,Prowadzacy!$F$2:$J$109,2,FALSE)</f>
        <v>Marcin</v>
      </c>
      <c r="M517" s="21" t="str">
        <f>VLOOKUP(K517,Prowadzacy!$F$2:$K$109,3,FALSE)</f>
        <v>przemysław</v>
      </c>
      <c r="N517" s="21" t="str">
        <f>VLOOKUP(K517,Prowadzacy!$F$2:$K$109,4,FALSE)</f>
        <v>Lewandowski</v>
      </c>
      <c r="O517" s="22" t="str">
        <f>VLOOKUP(K517,Prowadzacy!$F$2:$M$109,8,FALSE)</f>
        <v xml:space="preserve">Marcin | Lewandowski | Dr inż. |  ( 05166 ) </v>
      </c>
      <c r="P517" s="22" t="str">
        <f>VLOOKUP(K517,Prowadzacy!$F$2:$K$109,5,FALSE)</f>
        <v>K38W05D02</v>
      </c>
      <c r="Q517" s="22" t="str">
        <f>VLOOKUP(K517,Prowadzacy!$F$2:$K$109,6,FALSE)</f>
        <v>ZE</v>
      </c>
      <c r="R517" s="36" t="s">
        <v>1589</v>
      </c>
      <c r="S517" s="22" t="str">
        <f>VLOOKUP(R517,Prowadzacy!$F$2:$K$109,2,FALSE)</f>
        <v>Paweł</v>
      </c>
      <c r="T517" s="22">
        <f>VLOOKUP(R517,Prowadzacy!$F$2:$K$109,3,FALSE)</f>
        <v>0</v>
      </c>
      <c r="U517" s="22" t="str">
        <f>VLOOKUP(R517,Prowadzacy!$F$2:$K$109,4,FALSE)</f>
        <v>Żyłka</v>
      </c>
      <c r="V517" s="22" t="str">
        <f>VLOOKUP(R517,Prowadzacy!$F$2:$M$109,8,FALSE)</f>
        <v xml:space="preserve">Paweł | Żyłka | Dr hab. inż. |  ( 05134 ) </v>
      </c>
      <c r="W517" s="37"/>
      <c r="X517" s="36" t="s">
        <v>222</v>
      </c>
      <c r="Y517" s="37"/>
      <c r="Z517" s="36"/>
      <c r="AA517" s="12"/>
      <c r="AB517" s="22"/>
      <c r="AC517" s="22"/>
      <c r="AD517" s="22"/>
      <c r="AE517" s="22"/>
      <c r="AF517" s="22"/>
      <c r="AG517" s="22"/>
      <c r="AH517" s="22"/>
      <c r="AI517" s="22"/>
      <c r="AJ517" s="22"/>
      <c r="AK517" s="22"/>
      <c r="AL517" s="22"/>
    </row>
    <row r="518" spans="1:38" s="155" customFormat="1" ht="117">
      <c r="A518" s="146">
        <v>513</v>
      </c>
      <c r="B518" s="22" t="str">
        <f>VLOOKUP(E518,studia!$F$1:$I$12,2,FALSE)</f>
        <v>Mechatronika</v>
      </c>
      <c r="C518" s="22" t="str">
        <f>VLOOKUP(E518,studia!$F$1:$I$12,3,FALSE)</f>
        <v>inż.</v>
      </c>
      <c r="D518" s="22">
        <f>VLOOKUP(E518,studia!$F$1:$I$12,4,FALSE)</f>
        <v>0</v>
      </c>
      <c r="E518" s="36" t="s">
        <v>419</v>
      </c>
      <c r="F518" s="36"/>
      <c r="G518" s="37"/>
      <c r="H518" s="37" t="s">
        <v>1506</v>
      </c>
      <c r="I518" s="37" t="s">
        <v>1507</v>
      </c>
      <c r="J518" s="37" t="s">
        <v>1508</v>
      </c>
      <c r="K518" s="37" t="s">
        <v>1509</v>
      </c>
      <c r="L518" s="21" t="str">
        <f>VLOOKUP(K518,Prowadzacy!$F$2:$J$109,2,FALSE)</f>
        <v>Agnieszka</v>
      </c>
      <c r="M518" s="21">
        <f>VLOOKUP(K518,Prowadzacy!$F$2:$K$109,3,FALSE)</f>
        <v>0</v>
      </c>
      <c r="N518" s="21" t="str">
        <f>VLOOKUP(K518,Prowadzacy!$F$2:$K$109,4,FALSE)</f>
        <v>Mirkowska</v>
      </c>
      <c r="O518" s="22" t="str">
        <f>VLOOKUP(K518,Prowadzacy!$F$2:$M$109,8,FALSE)</f>
        <v xml:space="preserve">Agnieszka | Mirkowska | Dr inż. |  ( 05178 ) </v>
      </c>
      <c r="P518" s="22" t="str">
        <f>VLOOKUP(K518,Prowadzacy!$F$2:$K$109,5,FALSE)</f>
        <v>K38W05D02</v>
      </c>
      <c r="Q518" s="22" t="str">
        <f>VLOOKUP(K518,Prowadzacy!$F$2:$K$109,6,FALSE)</f>
        <v>ZE</v>
      </c>
      <c r="R518" s="36" t="s">
        <v>1614</v>
      </c>
      <c r="S518" s="22" t="str">
        <f>VLOOKUP(R518,Prowadzacy!$F$2:$K$109,2,FALSE)</f>
        <v>Marcin</v>
      </c>
      <c r="T518" s="22" t="str">
        <f>VLOOKUP(R518,Prowadzacy!$F$2:$K$109,3,FALSE)</f>
        <v>przemysław</v>
      </c>
      <c r="U518" s="22" t="str">
        <f>VLOOKUP(R518,Prowadzacy!$F$2:$K$109,4,FALSE)</f>
        <v>Lewandowski</v>
      </c>
      <c r="V518" s="22" t="str">
        <f>VLOOKUP(R518,Prowadzacy!$F$2:$M$109,8,FALSE)</f>
        <v xml:space="preserve">Marcin | Lewandowski | Dr inż. |  ( 05166 ) </v>
      </c>
      <c r="W518" s="37"/>
      <c r="X518" s="36" t="s">
        <v>222</v>
      </c>
      <c r="Y518" s="37"/>
      <c r="Z518" s="36" t="s">
        <v>222</v>
      </c>
      <c r="AA518" s="144"/>
      <c r="AB518" s="142"/>
      <c r="AC518" s="142"/>
      <c r="AD518" s="142"/>
      <c r="AE518" s="142"/>
      <c r="AF518" s="142"/>
      <c r="AG518" s="142"/>
      <c r="AH518" s="142"/>
      <c r="AI518" s="142"/>
      <c r="AJ518" s="142"/>
      <c r="AK518" s="142"/>
      <c r="AL518" s="142"/>
    </row>
    <row r="519" spans="1:38" ht="104.25">
      <c r="A519" s="151">
        <v>514</v>
      </c>
      <c r="B519" s="22" t="str">
        <f>VLOOKUP(E519,studia!$F$1:$I$12,2,FALSE)</f>
        <v>Mechatronika</v>
      </c>
      <c r="C519" s="22" t="str">
        <f>VLOOKUP(E519,studia!$F$1:$I$12,3,FALSE)</f>
        <v>inż.</v>
      </c>
      <c r="D519" s="22">
        <f>VLOOKUP(E519,studia!$F$1:$I$12,4,FALSE)</f>
        <v>0</v>
      </c>
      <c r="E519" s="36" t="s">
        <v>419</v>
      </c>
      <c r="F519" s="163" t="s">
        <v>2172</v>
      </c>
      <c r="G519" s="37" t="s">
        <v>230</v>
      </c>
      <c r="H519" s="37" t="s">
        <v>1663</v>
      </c>
      <c r="I519" s="37" t="s">
        <v>1664</v>
      </c>
      <c r="J519" s="37" t="s">
        <v>1665</v>
      </c>
      <c r="K519" s="37" t="s">
        <v>1644</v>
      </c>
      <c r="L519" s="21" t="str">
        <f>VLOOKUP(K519,Prowadzacy!$F$2:$J$109,2,FALSE)</f>
        <v>Jacek</v>
      </c>
      <c r="M519" s="21" t="str">
        <f>VLOOKUP(K519,Prowadzacy!$F$2:$K$109,3,FALSE)</f>
        <v>Jerzy</v>
      </c>
      <c r="N519" s="21" t="str">
        <f>VLOOKUP(K519,Prowadzacy!$F$2:$K$109,4,FALSE)</f>
        <v>Rezmer</v>
      </c>
      <c r="O519" s="22" t="str">
        <f>VLOOKUP(K519,Prowadzacy!$F$2:$M$109,8,FALSE)</f>
        <v xml:space="preserve">Jacek | Rezmer | Dr hab. inż. |  ( 05120 ) </v>
      </c>
      <c r="P519" s="22" t="str">
        <f>VLOOKUP(K519,Prowadzacy!$F$2:$K$109,5,FALSE)</f>
        <v>K38W05D02</v>
      </c>
      <c r="Q519" s="22" t="str">
        <f>VLOOKUP(K519,Prowadzacy!$F$2:$K$109,6,FALSE)</f>
        <v>ZET</v>
      </c>
      <c r="R519" s="36" t="s">
        <v>1634</v>
      </c>
      <c r="S519" s="22" t="str">
        <f>VLOOKUP(R519,Prowadzacy!$F$2:$K$109,2,FALSE)</f>
        <v>Dominika</v>
      </c>
      <c r="T519" s="22">
        <f>VLOOKUP(R519,Prowadzacy!$F$2:$K$109,3,FALSE)</f>
        <v>0</v>
      </c>
      <c r="U519" s="22" t="str">
        <f>VLOOKUP(R519,Prowadzacy!$F$2:$K$109,4,FALSE)</f>
        <v>Kaczorowska</v>
      </c>
      <c r="V519" s="22" t="str">
        <f>VLOOKUP(R519,Prowadzacy!$F$2:$M$109,8,FALSE)</f>
        <v xml:space="preserve">Dominika | Kaczorowska | Dr inż. |  ( p05181 ) </v>
      </c>
      <c r="W519" s="37"/>
      <c r="X519" s="36" t="s">
        <v>222</v>
      </c>
      <c r="Y519" s="37"/>
      <c r="Z519" s="36"/>
      <c r="AA519" s="12"/>
      <c r="AB519" s="22"/>
      <c r="AC519" s="22"/>
      <c r="AD519" s="22"/>
      <c r="AE519" s="22"/>
      <c r="AF519" s="22"/>
      <c r="AG519" s="22"/>
      <c r="AH519" s="22"/>
      <c r="AI519" s="22"/>
      <c r="AJ519" s="22"/>
      <c r="AK519" s="22"/>
      <c r="AL519" s="22"/>
    </row>
    <row r="520" spans="1:38" ht="104.25">
      <c r="A520" s="146">
        <v>515</v>
      </c>
      <c r="B520" s="22" t="str">
        <f>VLOOKUP(E520,studia!$F$1:$I$12,2,FALSE)</f>
        <v>Mechatronika</v>
      </c>
      <c r="C520" s="22" t="str">
        <f>VLOOKUP(E520,studia!$F$1:$I$12,3,FALSE)</f>
        <v>inż.</v>
      </c>
      <c r="D520" s="22">
        <f>VLOOKUP(E520,studia!$F$1:$I$12,4,FALSE)</f>
        <v>0</v>
      </c>
      <c r="E520" s="36" t="s">
        <v>419</v>
      </c>
      <c r="F520" s="163" t="s">
        <v>2172</v>
      </c>
      <c r="G520" s="37" t="s">
        <v>230</v>
      </c>
      <c r="H520" s="37" t="s">
        <v>1666</v>
      </c>
      <c r="I520" s="37" t="s">
        <v>1667</v>
      </c>
      <c r="J520" s="37" t="s">
        <v>1668</v>
      </c>
      <c r="K520" s="37" t="s">
        <v>1644</v>
      </c>
      <c r="L520" s="21" t="str">
        <f>VLOOKUP(K520,Prowadzacy!$F$2:$J$109,2,FALSE)</f>
        <v>Jacek</v>
      </c>
      <c r="M520" s="21" t="str">
        <f>VLOOKUP(K520,Prowadzacy!$F$2:$K$109,3,FALSE)</f>
        <v>Jerzy</v>
      </c>
      <c r="N520" s="21" t="str">
        <f>VLOOKUP(K520,Prowadzacy!$F$2:$K$109,4,FALSE)</f>
        <v>Rezmer</v>
      </c>
      <c r="O520" s="22" t="str">
        <f>VLOOKUP(K520,Prowadzacy!$F$2:$M$109,8,FALSE)</f>
        <v xml:space="preserve">Jacek | Rezmer | Dr hab. inż. |  ( 05120 ) </v>
      </c>
      <c r="P520" s="22" t="str">
        <f>VLOOKUP(K520,Prowadzacy!$F$2:$K$109,5,FALSE)</f>
        <v>K38W05D02</v>
      </c>
      <c r="Q520" s="22" t="str">
        <f>VLOOKUP(K520,Prowadzacy!$F$2:$K$109,6,FALSE)</f>
        <v>ZET</v>
      </c>
      <c r="R520" s="36" t="s">
        <v>1745</v>
      </c>
      <c r="S520" s="22" t="str">
        <f>VLOOKUP(R520,Prowadzacy!$F$2:$K$109,2,FALSE)</f>
        <v>Zbigniew</v>
      </c>
      <c r="T520" s="22" t="str">
        <f>VLOOKUP(R520,Prowadzacy!$F$2:$K$109,3,FALSE)</f>
        <v>Maria</v>
      </c>
      <c r="U520" s="22" t="str">
        <f>VLOOKUP(R520,Prowadzacy!$F$2:$K$109,4,FALSE)</f>
        <v>Leonowicz</v>
      </c>
      <c r="V520" s="22" t="str">
        <f>VLOOKUP(R520,Prowadzacy!$F$2:$M$109,8,FALSE)</f>
        <v xml:space="preserve">Zbigniew | Leonowicz | Prof. dr hab. inż. |  ( 05110 ) </v>
      </c>
      <c r="W520" s="37"/>
      <c r="X520" s="36" t="s">
        <v>222</v>
      </c>
      <c r="Y520" s="37"/>
      <c r="Z520" s="36"/>
      <c r="AA520" s="12"/>
      <c r="AB520" s="22"/>
      <c r="AC520" s="22"/>
      <c r="AD520" s="22"/>
      <c r="AE520" s="22"/>
      <c r="AF520" s="22"/>
      <c r="AG520" s="22"/>
      <c r="AH520" s="22"/>
      <c r="AI520" s="22"/>
      <c r="AJ520" s="22"/>
      <c r="AK520" s="22"/>
      <c r="AL520" s="22"/>
    </row>
    <row r="521" spans="1:38" ht="104.25">
      <c r="A521" s="151">
        <v>516</v>
      </c>
      <c r="B521" s="22" t="str">
        <f>VLOOKUP(E521,studia!$F$1:$I$12,2,FALSE)</f>
        <v>Mechatronika</v>
      </c>
      <c r="C521" s="22" t="str">
        <f>VLOOKUP(E521,studia!$F$1:$I$12,3,FALSE)</f>
        <v>inż.</v>
      </c>
      <c r="D521" s="22">
        <f>VLOOKUP(E521,studia!$F$1:$I$12,4,FALSE)</f>
        <v>0</v>
      </c>
      <c r="E521" s="36" t="s">
        <v>419</v>
      </c>
      <c r="F521" s="36"/>
      <c r="G521" s="37"/>
      <c r="H521" s="37" t="s">
        <v>1563</v>
      </c>
      <c r="I521" s="37" t="s">
        <v>1564</v>
      </c>
      <c r="J521" s="37" t="s">
        <v>1565</v>
      </c>
      <c r="K521" s="37" t="s">
        <v>1560</v>
      </c>
      <c r="L521" s="21" t="str">
        <f>VLOOKUP(K521,Prowadzacy!$F$2:$J$109,2,FALSE)</f>
        <v>Jarosław</v>
      </c>
      <c r="M521" s="21" t="str">
        <f>VLOOKUP(K521,Prowadzacy!$F$2:$K$109,3,FALSE)</f>
        <v>Marian</v>
      </c>
      <c r="N521" s="21" t="str">
        <f>VLOOKUP(K521,Prowadzacy!$F$2:$K$109,4,FALSE)</f>
        <v>Szymańda</v>
      </c>
      <c r="O521" s="22" t="str">
        <f>VLOOKUP(K521,Prowadzacy!$F$2:$M$109,8,FALSE)</f>
        <v xml:space="preserve">Jarosław | Szymańda | Dr inż. |  ( 05126 ) </v>
      </c>
      <c r="P521" s="22" t="str">
        <f>VLOOKUP(K521,Prowadzacy!$F$2:$K$109,5,FALSE)</f>
        <v>K38W05D02</v>
      </c>
      <c r="Q521" s="22" t="str">
        <f>VLOOKUP(K521,Prowadzacy!$F$2:$K$109,6,FALSE)</f>
        <v>ZET</v>
      </c>
      <c r="R521" s="36" t="s">
        <v>1741</v>
      </c>
      <c r="S521" s="22" t="str">
        <f>VLOOKUP(R521,Prowadzacy!$F$2:$K$109,2,FALSE)</f>
        <v>Leszek</v>
      </c>
      <c r="T521" s="22" t="str">
        <f>VLOOKUP(R521,Prowadzacy!$F$2:$K$109,3,FALSE)</f>
        <v>Piotr</v>
      </c>
      <c r="U521" s="22" t="str">
        <f>VLOOKUP(R521,Prowadzacy!$F$2:$K$109,4,FALSE)</f>
        <v>Woźny</v>
      </c>
      <c r="V521" s="22" t="str">
        <f>VLOOKUP(R521,Prowadzacy!$F$2:$M$109,8,FALSE)</f>
        <v xml:space="preserve">Leszek | Woźny | Dr inż. |  ( 05131 ) </v>
      </c>
      <c r="W521" s="37"/>
      <c r="X521" s="36" t="s">
        <v>222</v>
      </c>
      <c r="Y521" s="37"/>
      <c r="Z521" s="36"/>
      <c r="AA521" s="12"/>
      <c r="AB521" s="22"/>
      <c r="AC521" s="22"/>
      <c r="AD521" s="22"/>
      <c r="AE521" s="22"/>
      <c r="AF521" s="22"/>
      <c r="AG521" s="22"/>
      <c r="AH521" s="22"/>
      <c r="AI521" s="22"/>
      <c r="AJ521" s="22"/>
      <c r="AK521" s="22"/>
      <c r="AL521" s="22"/>
    </row>
    <row r="522" spans="1:38" ht="180.75">
      <c r="A522" s="146">
        <v>517</v>
      </c>
      <c r="B522" s="22" t="str">
        <f>VLOOKUP(E522,studia!$F$1:$I$12,2,FALSE)</f>
        <v>Mechatronika</v>
      </c>
      <c r="C522" s="22" t="str">
        <f>VLOOKUP(E522,studia!$F$1:$I$12,3,FALSE)</f>
        <v>inż.</v>
      </c>
      <c r="D522" s="22">
        <f>VLOOKUP(E522,studia!$F$1:$I$12,4,FALSE)</f>
        <v>0</v>
      </c>
      <c r="E522" s="36" t="s">
        <v>419</v>
      </c>
      <c r="F522" s="163" t="s">
        <v>2172</v>
      </c>
      <c r="G522" s="37" t="s">
        <v>230</v>
      </c>
      <c r="H522" s="37" t="s">
        <v>1586</v>
      </c>
      <c r="I522" s="37" t="s">
        <v>1587</v>
      </c>
      <c r="J522" s="37" t="s">
        <v>1588</v>
      </c>
      <c r="K522" s="37" t="s">
        <v>1589</v>
      </c>
      <c r="L522" s="21" t="str">
        <f>VLOOKUP(K522,Prowadzacy!$F$2:$J$109,2,FALSE)</f>
        <v>Paweł</v>
      </c>
      <c r="M522" s="21">
        <f>VLOOKUP(K522,Prowadzacy!$F$2:$K$109,3,FALSE)</f>
        <v>0</v>
      </c>
      <c r="N522" s="21" t="str">
        <f>VLOOKUP(K522,Prowadzacy!$F$2:$K$109,4,FALSE)</f>
        <v>Żyłka</v>
      </c>
      <c r="O522" s="22" t="str">
        <f>VLOOKUP(K522,Prowadzacy!$F$2:$M$109,8,FALSE)</f>
        <v xml:space="preserve">Paweł | Żyłka | Dr hab. inż. |  ( 05134 ) </v>
      </c>
      <c r="P522" s="22" t="str">
        <f>VLOOKUP(K522,Prowadzacy!$F$2:$K$109,5,FALSE)</f>
        <v>K38W05D02</v>
      </c>
      <c r="Q522" s="22" t="str">
        <f>VLOOKUP(K522,Prowadzacy!$F$2:$K$109,6,FALSE)</f>
        <v>ZE</v>
      </c>
      <c r="R522" s="36" t="s">
        <v>1742</v>
      </c>
      <c r="S522" s="22" t="str">
        <f>VLOOKUP(R522,Prowadzacy!$F$2:$K$109,2,FALSE)</f>
        <v>Krystian</v>
      </c>
      <c r="T522" s="22">
        <f>VLOOKUP(R522,Prowadzacy!$F$2:$K$109,3,FALSE)</f>
        <v>0</v>
      </c>
      <c r="U522" s="22" t="str">
        <f>VLOOKUP(R522,Prowadzacy!$F$2:$K$109,4,FALSE)</f>
        <v>Krawczyk</v>
      </c>
      <c r="V522" s="22" t="str">
        <f>VLOOKUP(R522,Prowadzacy!$F$2:$M$109,8,FALSE)</f>
        <v xml:space="preserve">Krystian | Krawczyk | Dr inż. |  ( 05157 ) </v>
      </c>
      <c r="W522" s="37"/>
      <c r="X522" s="36" t="s">
        <v>222</v>
      </c>
      <c r="Y522" s="37"/>
      <c r="Z522" s="36"/>
      <c r="AA522" s="12"/>
      <c r="AB522" s="22"/>
      <c r="AC522" s="22"/>
      <c r="AD522" s="22"/>
      <c r="AE522" s="22"/>
      <c r="AF522" s="22"/>
      <c r="AG522" s="22"/>
      <c r="AH522" s="22"/>
      <c r="AI522" s="22"/>
      <c r="AJ522" s="22"/>
      <c r="AK522" s="22"/>
      <c r="AL522" s="22"/>
    </row>
    <row r="523" spans="1:38" ht="193.5">
      <c r="A523" s="151">
        <v>518</v>
      </c>
      <c r="B523" s="22" t="str">
        <f>VLOOKUP(E523,studia!$F$1:$I$12,2,FALSE)</f>
        <v>Mechatronika</v>
      </c>
      <c r="C523" s="22" t="str">
        <f>VLOOKUP(E523,studia!$F$1:$I$12,3,FALSE)</f>
        <v>inż.</v>
      </c>
      <c r="D523" s="22">
        <f>VLOOKUP(E523,studia!$F$1:$I$12,4,FALSE)</f>
        <v>0</v>
      </c>
      <c r="E523" s="36" t="s">
        <v>419</v>
      </c>
      <c r="F523" s="163" t="s">
        <v>2172</v>
      </c>
      <c r="G523" s="37" t="s">
        <v>230</v>
      </c>
      <c r="H523" s="37" t="s">
        <v>1590</v>
      </c>
      <c r="I523" s="37" t="s">
        <v>1591</v>
      </c>
      <c r="J523" s="37" t="s">
        <v>1592</v>
      </c>
      <c r="K523" s="37" t="s">
        <v>1589</v>
      </c>
      <c r="L523" s="21" t="str">
        <f>VLOOKUP(K523,Prowadzacy!$F$2:$J$109,2,FALSE)</f>
        <v>Paweł</v>
      </c>
      <c r="M523" s="21">
        <f>VLOOKUP(K523,Prowadzacy!$F$2:$K$109,3,FALSE)</f>
        <v>0</v>
      </c>
      <c r="N523" s="21" t="str">
        <f>VLOOKUP(K523,Prowadzacy!$F$2:$K$109,4,FALSE)</f>
        <v>Żyłka</v>
      </c>
      <c r="O523" s="22" t="str">
        <f>VLOOKUP(K523,Prowadzacy!$F$2:$M$109,8,FALSE)</f>
        <v xml:space="preserve">Paweł | Żyłka | Dr hab. inż. |  ( 05134 ) </v>
      </c>
      <c r="P523" s="22" t="str">
        <f>VLOOKUP(K523,Prowadzacy!$F$2:$K$109,5,FALSE)</f>
        <v>K38W05D02</v>
      </c>
      <c r="Q523" s="22" t="str">
        <f>VLOOKUP(K523,Prowadzacy!$F$2:$K$109,6,FALSE)</f>
        <v>ZE</v>
      </c>
      <c r="R523" s="36" t="s">
        <v>1672</v>
      </c>
      <c r="S523" s="22" t="str">
        <f>VLOOKUP(R523,Prowadzacy!$F$2:$K$109,2,FALSE)</f>
        <v>Maciej</v>
      </c>
      <c r="T523" s="22" t="str">
        <f>VLOOKUP(R523,Prowadzacy!$F$2:$K$109,3,FALSE)</f>
        <v>Władysław</v>
      </c>
      <c r="U523" s="22" t="str">
        <f>VLOOKUP(R523,Prowadzacy!$F$2:$K$109,4,FALSE)</f>
        <v>Jaroszewski</v>
      </c>
      <c r="V523" s="22" t="str">
        <f>VLOOKUP(R523,Prowadzacy!$F$2:$M$109,8,FALSE)</f>
        <v xml:space="preserve">Maciej | Jaroszewski | Dr hab. inż. |  ( 05104 ) </v>
      </c>
      <c r="W523" s="37"/>
      <c r="X523" s="36" t="s">
        <v>222</v>
      </c>
      <c r="Y523" s="37"/>
      <c r="Z523" s="36"/>
      <c r="AA523" s="12"/>
      <c r="AB523" s="22"/>
      <c r="AC523" s="22"/>
      <c r="AD523" s="22"/>
      <c r="AE523" s="22"/>
      <c r="AF523" s="22"/>
      <c r="AG523" s="22"/>
      <c r="AH523" s="22"/>
      <c r="AI523" s="22"/>
      <c r="AJ523" s="22"/>
      <c r="AK523" s="22"/>
      <c r="AL523" s="22"/>
    </row>
    <row r="524" spans="1:38" ht="180.75">
      <c r="A524" s="146">
        <v>519</v>
      </c>
      <c r="B524" s="22" t="str">
        <f>VLOOKUP(E524,studia!$F$1:$I$12,2,FALSE)</f>
        <v>Mechatronika</v>
      </c>
      <c r="C524" s="22" t="str">
        <f>VLOOKUP(E524,studia!$F$1:$I$12,3,FALSE)</f>
        <v>inż.</v>
      </c>
      <c r="D524" s="22">
        <f>VLOOKUP(E524,studia!$F$1:$I$12,4,FALSE)</f>
        <v>0</v>
      </c>
      <c r="E524" s="36" t="s">
        <v>419</v>
      </c>
      <c r="F524" s="163" t="s">
        <v>2172</v>
      </c>
      <c r="G524" s="37" t="s">
        <v>230</v>
      </c>
      <c r="H524" s="37" t="s">
        <v>1593</v>
      </c>
      <c r="I524" s="37" t="s">
        <v>1594</v>
      </c>
      <c r="J524" s="37" t="s">
        <v>1595</v>
      </c>
      <c r="K524" s="37" t="s">
        <v>1589</v>
      </c>
      <c r="L524" s="21" t="str">
        <f>VLOOKUP(K524,Prowadzacy!$F$2:$J$109,2,FALSE)</f>
        <v>Paweł</v>
      </c>
      <c r="M524" s="21">
        <f>VLOOKUP(K524,Prowadzacy!$F$2:$K$109,3,FALSE)</f>
        <v>0</v>
      </c>
      <c r="N524" s="21" t="str">
        <f>VLOOKUP(K524,Prowadzacy!$F$2:$K$109,4,FALSE)</f>
        <v>Żyłka</v>
      </c>
      <c r="O524" s="22" t="str">
        <f>VLOOKUP(K524,Prowadzacy!$F$2:$M$109,8,FALSE)</f>
        <v xml:space="preserve">Paweł | Żyłka | Dr hab. inż. |  ( 05134 ) </v>
      </c>
      <c r="P524" s="22" t="str">
        <f>VLOOKUP(K524,Prowadzacy!$F$2:$K$109,5,FALSE)</f>
        <v>K38W05D02</v>
      </c>
      <c r="Q524" s="22" t="str">
        <f>VLOOKUP(K524,Prowadzacy!$F$2:$K$109,6,FALSE)</f>
        <v>ZE</v>
      </c>
      <c r="R524" s="36" t="s">
        <v>1542</v>
      </c>
      <c r="S524" s="22" t="str">
        <f>VLOOKUP(R524,Prowadzacy!$F$2:$K$109,2,FALSE)</f>
        <v>Adam</v>
      </c>
      <c r="T524" s="22" t="str">
        <f>VLOOKUP(R524,Prowadzacy!$F$2:$K$109,3,FALSE)</f>
        <v>Łukasz</v>
      </c>
      <c r="U524" s="22" t="str">
        <f>VLOOKUP(R524,Prowadzacy!$F$2:$K$109,4,FALSE)</f>
        <v>Pelesz</v>
      </c>
      <c r="V524" s="22" t="str">
        <f>VLOOKUP(R524,Prowadzacy!$F$2:$M$109,8,FALSE)</f>
        <v xml:space="preserve">Adam | Pelesz | Dr inż. |  ( 05170 ) </v>
      </c>
      <c r="W524" s="37"/>
      <c r="X524" s="36" t="s">
        <v>222</v>
      </c>
      <c r="Y524" s="37"/>
      <c r="Z524" s="36"/>
      <c r="AA524" s="12"/>
      <c r="AB524" s="22"/>
      <c r="AC524" s="22"/>
      <c r="AD524" s="22"/>
      <c r="AE524" s="22"/>
      <c r="AF524" s="22"/>
      <c r="AG524" s="22"/>
      <c r="AH524" s="22"/>
      <c r="AI524" s="22"/>
      <c r="AJ524" s="22"/>
      <c r="AK524" s="22"/>
      <c r="AL524" s="22"/>
    </row>
    <row r="525" spans="1:38">
      <c r="W525" s="138"/>
    </row>
    <row r="526" spans="1:38" ht="19.5">
      <c r="A526" s="164" t="s">
        <v>2052</v>
      </c>
      <c r="B526" s="164"/>
      <c r="C526" s="164"/>
      <c r="D526" s="164"/>
      <c r="E526" s="164"/>
      <c r="F526" s="164"/>
      <c r="G526" s="164"/>
      <c r="H526" s="164"/>
      <c r="I526" s="164"/>
      <c r="J526" s="164"/>
      <c r="K526" s="164"/>
      <c r="L526" s="164"/>
      <c r="M526" s="164"/>
      <c r="N526" s="164"/>
      <c r="O526" s="164"/>
      <c r="P526" s="164"/>
      <c r="Q526" s="164"/>
      <c r="R526" s="164"/>
      <c r="S526" s="164"/>
      <c r="T526" s="164"/>
      <c r="U526" s="164"/>
      <c r="V526" s="164"/>
      <c r="W526" s="164"/>
      <c r="X526" s="164"/>
      <c r="Y526" s="164"/>
      <c r="Z526" s="164"/>
    </row>
    <row r="527" spans="1:38" ht="15">
      <c r="A527" s="165"/>
      <c r="B527" s="165"/>
      <c r="C527" s="165"/>
      <c r="D527" s="165"/>
      <c r="E527" s="165"/>
      <c r="F527" s="165"/>
      <c r="G527" s="165"/>
      <c r="H527" s="165"/>
      <c r="I527" s="165"/>
      <c r="J527" s="165"/>
      <c r="K527" s="165"/>
      <c r="L527" s="165"/>
      <c r="M527" s="165"/>
      <c r="N527" s="165"/>
      <c r="O527" s="165"/>
      <c r="P527" s="165"/>
      <c r="Q527" s="165"/>
      <c r="R527" s="165"/>
      <c r="S527" s="165"/>
      <c r="T527" s="165"/>
      <c r="U527" s="165"/>
      <c r="V527" s="165"/>
      <c r="W527" s="165"/>
      <c r="X527" s="165"/>
      <c r="Y527" s="165"/>
      <c r="Z527" s="165"/>
    </row>
    <row r="529" spans="1:26" ht="51">
      <c r="A529" s="158"/>
      <c r="B529" s="156" t="s">
        <v>178</v>
      </c>
      <c r="C529" s="15" t="s">
        <v>190</v>
      </c>
      <c r="D529" s="15" t="s">
        <v>262</v>
      </c>
      <c r="E529" s="16" t="s">
        <v>263</v>
      </c>
      <c r="F529" s="16" t="s">
        <v>2</v>
      </c>
      <c r="G529" s="16" t="s">
        <v>215</v>
      </c>
      <c r="H529" s="16" t="s">
        <v>217</v>
      </c>
      <c r="I529" s="16" t="s">
        <v>218</v>
      </c>
      <c r="J529" s="16" t="s">
        <v>223</v>
      </c>
      <c r="K529" s="16" t="s">
        <v>177</v>
      </c>
      <c r="L529" s="17" t="s">
        <v>3</v>
      </c>
      <c r="M529" s="17" t="s">
        <v>4</v>
      </c>
      <c r="N529" s="17" t="s">
        <v>5</v>
      </c>
      <c r="O529" s="17" t="s">
        <v>227</v>
      </c>
      <c r="P529" s="17" t="s">
        <v>9</v>
      </c>
      <c r="Q529" s="17" t="s">
        <v>219</v>
      </c>
      <c r="R529" s="16" t="s">
        <v>191</v>
      </c>
      <c r="S529" s="17" t="s">
        <v>6</v>
      </c>
      <c r="T529" s="17" t="s">
        <v>7</v>
      </c>
      <c r="U529" s="17" t="s">
        <v>8</v>
      </c>
      <c r="V529" s="17" t="s">
        <v>266</v>
      </c>
      <c r="W529" s="16" t="s">
        <v>220</v>
      </c>
      <c r="X529" s="16" t="s">
        <v>226</v>
      </c>
      <c r="Y529" s="8" t="s">
        <v>224</v>
      </c>
      <c r="Z529" s="8" t="s">
        <v>225</v>
      </c>
    </row>
    <row r="530" spans="1:26" ht="78.75">
      <c r="A530" s="159"/>
      <c r="B530" s="157" t="str">
        <f>VLOOKUP(E530,studia!$F$1:$I$12,2,FALSE)</f>
        <v>Elektrotechnika</v>
      </c>
      <c r="C530" s="22" t="str">
        <f>VLOOKUP(E530,studia!$F$1:$I$12,3,FALSE)</f>
        <v>mgr</v>
      </c>
      <c r="D530" s="22" t="str">
        <f>VLOOKUP(E530,studia!$F$1:$I$12,4,FALSE)</f>
        <v>CPE</v>
      </c>
      <c r="E530" s="36" t="s">
        <v>609</v>
      </c>
      <c r="F530" s="163" t="s">
        <v>2172</v>
      </c>
      <c r="G530" s="37" t="s">
        <v>230</v>
      </c>
      <c r="H530" s="37" t="s">
        <v>2063</v>
      </c>
      <c r="I530" s="37" t="s">
        <v>2053</v>
      </c>
      <c r="J530" s="37" t="s">
        <v>2054</v>
      </c>
      <c r="K530" s="37" t="s">
        <v>562</v>
      </c>
      <c r="L530" s="21"/>
      <c r="M530" s="21"/>
      <c r="N530" s="21"/>
      <c r="O530" s="22"/>
      <c r="P530" s="22" t="s">
        <v>363</v>
      </c>
      <c r="Q530" s="22"/>
      <c r="R530" s="36" t="s">
        <v>517</v>
      </c>
      <c r="S530" s="22"/>
      <c r="T530" s="22"/>
      <c r="U530" s="22"/>
      <c r="V530" s="22"/>
      <c r="W530" s="37" t="s">
        <v>2055</v>
      </c>
      <c r="X530" s="36" t="s">
        <v>221</v>
      </c>
      <c r="Y530" s="37" t="s">
        <v>2056</v>
      </c>
      <c r="Z530" s="36" t="s">
        <v>222</v>
      </c>
    </row>
    <row r="531" spans="1:26" ht="155.25">
      <c r="E531" s="36" t="s">
        <v>695</v>
      </c>
      <c r="F531" s="163" t="s">
        <v>2172</v>
      </c>
      <c r="G531" s="37" t="s">
        <v>230</v>
      </c>
      <c r="H531" s="37" t="s">
        <v>2057</v>
      </c>
      <c r="I531" s="37" t="s">
        <v>2058</v>
      </c>
      <c r="J531" s="37" t="s">
        <v>2059</v>
      </c>
      <c r="K531" s="37" t="s">
        <v>871</v>
      </c>
      <c r="L531" s="21"/>
      <c r="M531" s="21"/>
      <c r="N531" s="21"/>
      <c r="O531" s="22"/>
      <c r="P531" s="22" t="s">
        <v>363</v>
      </c>
      <c r="Q531" s="22"/>
      <c r="R531" s="36" t="s">
        <v>992</v>
      </c>
      <c r="S531" s="22"/>
      <c r="T531" s="22"/>
      <c r="U531" s="22"/>
      <c r="V531" s="22"/>
      <c r="W531" s="37"/>
      <c r="X531" s="36" t="s">
        <v>222</v>
      </c>
      <c r="Y531" s="37"/>
      <c r="Z531" s="36"/>
    </row>
    <row r="532" spans="1:26" ht="155.25">
      <c r="E532" s="36" t="s">
        <v>413</v>
      </c>
      <c r="F532" s="163" t="s">
        <v>2172</v>
      </c>
      <c r="G532" s="37" t="s">
        <v>231</v>
      </c>
      <c r="H532" s="37" t="s">
        <v>2060</v>
      </c>
      <c r="I532" s="37" t="s">
        <v>2061</v>
      </c>
      <c r="J532" s="37" t="s">
        <v>2062</v>
      </c>
      <c r="K532" s="37" t="s">
        <v>562</v>
      </c>
      <c r="L532" s="21"/>
      <c r="M532" s="21"/>
      <c r="N532" s="21"/>
      <c r="O532" s="22"/>
      <c r="P532" s="22" t="s">
        <v>363</v>
      </c>
      <c r="Q532" s="22"/>
      <c r="R532" s="36" t="s">
        <v>517</v>
      </c>
      <c r="S532" s="22"/>
      <c r="T532" s="22"/>
      <c r="U532" s="22"/>
      <c r="V532" s="22"/>
      <c r="W532" s="37"/>
      <c r="X532" s="36" t="s">
        <v>222</v>
      </c>
      <c r="Y532" s="37"/>
      <c r="Z532" s="36"/>
    </row>
    <row r="533" spans="1:26" ht="180.75">
      <c r="E533" s="36" t="s">
        <v>695</v>
      </c>
      <c r="F533" s="163" t="s">
        <v>2172</v>
      </c>
      <c r="G533" s="37" t="s">
        <v>230</v>
      </c>
      <c r="H533" s="37" t="s">
        <v>2069</v>
      </c>
      <c r="I533" s="37" t="s">
        <v>2070</v>
      </c>
      <c r="J533" s="37" t="s">
        <v>2071</v>
      </c>
      <c r="K533" s="37" t="s">
        <v>1560</v>
      </c>
      <c r="L533" s="21"/>
      <c r="M533" s="21"/>
      <c r="N533" s="21"/>
      <c r="O533" s="22"/>
      <c r="P533" s="22" t="s">
        <v>360</v>
      </c>
      <c r="Q533" s="22"/>
      <c r="R533" s="36" t="s">
        <v>1644</v>
      </c>
      <c r="S533" s="22"/>
      <c r="T533" s="22"/>
      <c r="U533" s="22"/>
      <c r="V533" s="22"/>
      <c r="W533" s="37"/>
      <c r="X533" s="36" t="s">
        <v>222</v>
      </c>
      <c r="Y533" s="37"/>
      <c r="Z533" s="36"/>
    </row>
    <row r="534" spans="1:26" ht="66">
      <c r="E534" s="36" t="s">
        <v>385</v>
      </c>
      <c r="F534" s="163" t="s">
        <v>2172</v>
      </c>
      <c r="G534" s="37" t="s">
        <v>230</v>
      </c>
      <c r="H534" s="37" t="s">
        <v>2073</v>
      </c>
      <c r="I534" s="37" t="s">
        <v>2074</v>
      </c>
      <c r="J534" s="37" t="s">
        <v>2075</v>
      </c>
      <c r="K534" s="37" t="s">
        <v>1684</v>
      </c>
      <c r="L534" s="21"/>
      <c r="M534" s="21"/>
      <c r="N534" s="21"/>
      <c r="O534" s="22"/>
      <c r="P534" s="22" t="s">
        <v>360</v>
      </c>
      <c r="Q534" s="22"/>
      <c r="R534" s="36" t="s">
        <v>1634</v>
      </c>
      <c r="S534" s="22"/>
      <c r="T534" s="22"/>
      <c r="U534" s="22"/>
      <c r="V534" s="22"/>
      <c r="W534" s="37" t="s">
        <v>2076</v>
      </c>
      <c r="X534" s="36" t="s">
        <v>221</v>
      </c>
      <c r="Y534" s="37" t="s">
        <v>2077</v>
      </c>
      <c r="Z534" s="36" t="s">
        <v>221</v>
      </c>
    </row>
    <row r="535" spans="1:26" ht="180.75">
      <c r="E535" s="36" t="s">
        <v>385</v>
      </c>
      <c r="F535" s="163" t="s">
        <v>2172</v>
      </c>
      <c r="G535" s="37" t="s">
        <v>230</v>
      </c>
      <c r="H535" s="37" t="s">
        <v>2078</v>
      </c>
      <c r="I535" s="37" t="s">
        <v>2079</v>
      </c>
      <c r="J535" s="37" t="s">
        <v>2080</v>
      </c>
      <c r="K535" s="37" t="s">
        <v>1684</v>
      </c>
      <c r="L535" s="21"/>
      <c r="M535" s="21"/>
      <c r="N535" s="21"/>
      <c r="O535" s="22"/>
      <c r="P535" s="22" t="s">
        <v>360</v>
      </c>
      <c r="Q535" s="22"/>
      <c r="R535" s="36" t="s">
        <v>1634</v>
      </c>
      <c r="S535" s="22"/>
      <c r="T535" s="22"/>
      <c r="U535" s="22"/>
      <c r="V535" s="22"/>
      <c r="W535" s="37" t="s">
        <v>2076</v>
      </c>
      <c r="X535" s="36" t="s">
        <v>221</v>
      </c>
      <c r="Y535" s="37" t="s">
        <v>2077</v>
      </c>
      <c r="Z535" s="36" t="s">
        <v>221</v>
      </c>
    </row>
    <row r="536" spans="1:26" ht="91.5">
      <c r="E536" s="36" t="s">
        <v>385</v>
      </c>
      <c r="F536" s="163" t="s">
        <v>2172</v>
      </c>
      <c r="G536" s="37" t="s">
        <v>230</v>
      </c>
      <c r="H536" s="37" t="s">
        <v>2081</v>
      </c>
      <c r="I536" s="37" t="s">
        <v>2082</v>
      </c>
      <c r="J536" s="37" t="s">
        <v>2083</v>
      </c>
      <c r="K536" s="37" t="s">
        <v>1684</v>
      </c>
      <c r="L536" s="21"/>
      <c r="M536" s="21"/>
      <c r="N536" s="21"/>
      <c r="O536" s="22"/>
      <c r="P536" s="22" t="s">
        <v>360</v>
      </c>
      <c r="Q536" s="22"/>
      <c r="R536" s="36" t="s">
        <v>1634</v>
      </c>
      <c r="S536" s="22"/>
      <c r="T536" s="22"/>
      <c r="U536" s="22"/>
      <c r="V536" s="22"/>
      <c r="W536" s="37"/>
      <c r="X536" s="36" t="s">
        <v>222</v>
      </c>
      <c r="Y536" s="37"/>
      <c r="Z536" s="36"/>
    </row>
    <row r="537" spans="1:26" ht="104.25">
      <c r="E537" s="36" t="s">
        <v>695</v>
      </c>
      <c r="F537" s="163" t="s">
        <v>2172</v>
      </c>
      <c r="G537" s="37" t="s">
        <v>230</v>
      </c>
      <c r="H537" s="37" t="s">
        <v>2084</v>
      </c>
      <c r="I537" s="37" t="s">
        <v>2085</v>
      </c>
      <c r="J537" s="37" t="s">
        <v>2086</v>
      </c>
      <c r="K537" s="37" t="s">
        <v>1684</v>
      </c>
      <c r="L537" s="21"/>
      <c r="M537" s="21"/>
      <c r="N537" s="21"/>
      <c r="O537" s="22"/>
      <c r="P537" s="22" t="s">
        <v>360</v>
      </c>
      <c r="Q537" s="22"/>
      <c r="R537" s="36" t="s">
        <v>1634</v>
      </c>
      <c r="S537" s="22"/>
      <c r="T537" s="22"/>
      <c r="U537" s="22"/>
      <c r="V537" s="22"/>
      <c r="W537" s="37"/>
      <c r="X537" s="36" t="s">
        <v>222</v>
      </c>
      <c r="Y537" s="37"/>
      <c r="Z537" s="36"/>
    </row>
    <row r="538" spans="1:26" ht="91.5">
      <c r="E538" s="36" t="s">
        <v>419</v>
      </c>
      <c r="F538" s="163" t="s">
        <v>2172</v>
      </c>
      <c r="G538" s="37" t="s">
        <v>230</v>
      </c>
      <c r="H538" s="37" t="s">
        <v>2087</v>
      </c>
      <c r="I538" s="37" t="s">
        <v>2088</v>
      </c>
      <c r="J538" s="37" t="s">
        <v>2089</v>
      </c>
      <c r="K538" s="22" t="s">
        <v>2090</v>
      </c>
      <c r="L538" s="21"/>
      <c r="M538" s="21"/>
      <c r="N538" s="21"/>
      <c r="O538" s="22"/>
      <c r="P538" s="22" t="s">
        <v>2091</v>
      </c>
      <c r="Q538" s="22"/>
      <c r="R538" s="22" t="s">
        <v>2092</v>
      </c>
      <c r="S538" s="22"/>
      <c r="T538" s="22"/>
      <c r="U538" s="22"/>
      <c r="V538" s="22"/>
      <c r="W538" s="37"/>
      <c r="X538" s="36" t="s">
        <v>222</v>
      </c>
      <c r="Y538" s="37"/>
      <c r="Z538" s="36"/>
    </row>
    <row r="539" spans="1:26" ht="129.75">
      <c r="E539" s="36" t="s">
        <v>441</v>
      </c>
      <c r="F539" s="163" t="s">
        <v>2172</v>
      </c>
      <c r="G539" s="37" t="s">
        <v>230</v>
      </c>
      <c r="H539" s="37" t="s">
        <v>2093</v>
      </c>
      <c r="I539" s="37" t="s">
        <v>2094</v>
      </c>
      <c r="J539" s="37" t="s">
        <v>2095</v>
      </c>
      <c r="K539" s="37" t="s">
        <v>1573</v>
      </c>
      <c r="L539" s="21"/>
      <c r="M539" s="21"/>
      <c r="N539" s="21"/>
      <c r="O539" s="22"/>
      <c r="P539" s="22" t="s">
        <v>360</v>
      </c>
      <c r="Q539" s="22"/>
      <c r="R539" s="36" t="s">
        <v>1614</v>
      </c>
      <c r="S539" s="22"/>
      <c r="T539" s="22"/>
      <c r="U539" s="22"/>
      <c r="V539" s="22"/>
      <c r="W539" s="160" t="s">
        <v>2097</v>
      </c>
      <c r="X539" s="36" t="s">
        <v>221</v>
      </c>
      <c r="Y539" s="37" t="s">
        <v>2096</v>
      </c>
      <c r="Z539" s="36" t="s">
        <v>221</v>
      </c>
    </row>
    <row r="540" spans="1:26" ht="359.25">
      <c r="E540" s="36" t="s">
        <v>419</v>
      </c>
      <c r="F540" s="163" t="s">
        <v>2172</v>
      </c>
      <c r="G540" s="37" t="s">
        <v>230</v>
      </c>
      <c r="H540" s="37" t="s">
        <v>2098</v>
      </c>
      <c r="I540" s="37" t="s">
        <v>2099</v>
      </c>
      <c r="J540" s="37" t="s">
        <v>2100</v>
      </c>
      <c r="K540" s="37" t="s">
        <v>1224</v>
      </c>
      <c r="L540" s="21"/>
      <c r="M540" s="21"/>
      <c r="N540" s="21"/>
      <c r="O540" s="22"/>
      <c r="P540" s="22" t="s">
        <v>2101</v>
      </c>
      <c r="Q540" s="22"/>
      <c r="R540" s="36" t="s">
        <v>1498</v>
      </c>
      <c r="S540" s="22"/>
      <c r="T540" s="22"/>
      <c r="U540" s="22"/>
      <c r="V540" s="22"/>
      <c r="W540" s="37"/>
      <c r="X540" s="36" t="s">
        <v>222</v>
      </c>
      <c r="Y540" s="37"/>
      <c r="Z540" s="36"/>
    </row>
    <row r="541" spans="1:26" ht="180.75">
      <c r="E541" s="36" t="s">
        <v>382</v>
      </c>
      <c r="F541" s="163" t="s">
        <v>2172</v>
      </c>
      <c r="G541" s="37" t="s">
        <v>230</v>
      </c>
      <c r="H541" s="37" t="s">
        <v>2105</v>
      </c>
      <c r="I541" s="37" t="s">
        <v>2106</v>
      </c>
      <c r="J541" s="37" t="s">
        <v>2107</v>
      </c>
      <c r="K541" s="37" t="s">
        <v>412</v>
      </c>
      <c r="L541" s="21"/>
      <c r="M541" s="21"/>
      <c r="N541" s="21"/>
      <c r="O541" s="22"/>
      <c r="P541" s="22" t="s">
        <v>363</v>
      </c>
      <c r="Q541" s="22"/>
      <c r="R541" s="36" t="s">
        <v>429</v>
      </c>
      <c r="S541" s="22"/>
      <c r="T541" s="22"/>
      <c r="U541" s="22"/>
      <c r="V541" s="22"/>
      <c r="W541" s="37"/>
      <c r="X541" s="36" t="s">
        <v>222</v>
      </c>
      <c r="Y541" s="37"/>
      <c r="Z541" s="36"/>
    </row>
    <row r="542" spans="1:26" ht="168">
      <c r="E542" s="36" t="s">
        <v>382</v>
      </c>
      <c r="F542" s="163" t="s">
        <v>2172</v>
      </c>
      <c r="G542" s="37" t="s">
        <v>230</v>
      </c>
      <c r="H542" s="37" t="s">
        <v>2108</v>
      </c>
      <c r="I542" s="37" t="s">
        <v>2109</v>
      </c>
      <c r="J542" s="37" t="s">
        <v>2110</v>
      </c>
      <c r="K542" s="37" t="s">
        <v>517</v>
      </c>
      <c r="L542" s="21"/>
      <c r="M542" s="21"/>
      <c r="N542" s="21"/>
      <c r="O542" s="22"/>
      <c r="P542" s="22" t="s">
        <v>363</v>
      </c>
      <c r="Q542" s="22"/>
      <c r="R542" s="36" t="s">
        <v>562</v>
      </c>
      <c r="S542" s="22"/>
      <c r="T542" s="22"/>
      <c r="U542" s="22"/>
      <c r="V542" s="22"/>
      <c r="W542" s="37"/>
      <c r="X542" s="36" t="s">
        <v>222</v>
      </c>
      <c r="Y542" s="37"/>
      <c r="Z542" s="36"/>
    </row>
    <row r="543" spans="1:26" ht="104.25">
      <c r="E543" s="36" t="s">
        <v>413</v>
      </c>
      <c r="F543" s="163" t="s">
        <v>2172</v>
      </c>
      <c r="G543" s="37" t="s">
        <v>230</v>
      </c>
      <c r="H543" s="37" t="s">
        <v>2111</v>
      </c>
      <c r="I543" s="37" t="s">
        <v>2112</v>
      </c>
      <c r="J543" s="37" t="s">
        <v>2113</v>
      </c>
      <c r="K543" s="37" t="s">
        <v>412</v>
      </c>
      <c r="L543" s="21"/>
      <c r="M543" s="21"/>
      <c r="N543" s="21"/>
      <c r="O543" s="22"/>
      <c r="P543" s="22" t="s">
        <v>363</v>
      </c>
      <c r="Q543" s="22"/>
      <c r="R543" s="36" t="s">
        <v>429</v>
      </c>
      <c r="S543" s="22"/>
      <c r="T543" s="22"/>
      <c r="U543" s="22"/>
      <c r="V543" s="22"/>
      <c r="W543" s="37"/>
      <c r="X543" s="36" t="s">
        <v>222</v>
      </c>
      <c r="Y543" s="37"/>
      <c r="Z543" s="36"/>
    </row>
    <row r="544" spans="1:26" ht="193.5">
      <c r="E544" s="36" t="s">
        <v>441</v>
      </c>
      <c r="F544" s="163" t="s">
        <v>2172</v>
      </c>
      <c r="G544" s="37" t="s">
        <v>230</v>
      </c>
      <c r="H544" s="37" t="s">
        <v>2114</v>
      </c>
      <c r="I544" s="37" t="s">
        <v>2115</v>
      </c>
      <c r="J544" s="37" t="s">
        <v>2116</v>
      </c>
      <c r="K544" s="37" t="s">
        <v>1293</v>
      </c>
      <c r="L544" s="21"/>
      <c r="M544" s="21"/>
      <c r="N544" s="21"/>
      <c r="O544" s="22"/>
      <c r="P544" s="22" t="s">
        <v>2101</v>
      </c>
      <c r="Q544" s="22"/>
      <c r="R544" s="36" t="s">
        <v>1185</v>
      </c>
      <c r="S544" s="22"/>
      <c r="T544" s="22"/>
      <c r="U544" s="22"/>
      <c r="V544" s="22"/>
      <c r="W544" s="37"/>
      <c r="X544" s="36" t="s">
        <v>222</v>
      </c>
      <c r="Y544" s="37"/>
      <c r="Z544" s="36"/>
    </row>
    <row r="545" spans="5:26" ht="193.5">
      <c r="E545" s="36" t="s">
        <v>413</v>
      </c>
      <c r="F545" s="163" t="s">
        <v>2172</v>
      </c>
      <c r="G545" s="37" t="s">
        <v>231</v>
      </c>
      <c r="H545" s="37" t="s">
        <v>2118</v>
      </c>
      <c r="I545" s="37" t="s">
        <v>2117</v>
      </c>
      <c r="J545" s="37" t="s">
        <v>2119</v>
      </c>
      <c r="K545" s="37" t="s">
        <v>760</v>
      </c>
      <c r="L545" s="21"/>
      <c r="M545" s="21"/>
      <c r="N545" s="21"/>
      <c r="O545" s="22"/>
      <c r="P545" s="22" t="s">
        <v>363</v>
      </c>
      <c r="Q545" s="22"/>
      <c r="R545" s="36" t="s">
        <v>971</v>
      </c>
      <c r="S545" s="22"/>
      <c r="T545" s="22"/>
      <c r="U545" s="22"/>
      <c r="V545" s="22"/>
      <c r="W545" s="37"/>
      <c r="X545" s="36" t="s">
        <v>222</v>
      </c>
      <c r="Y545" s="37"/>
      <c r="Z545" s="36"/>
    </row>
    <row r="546" spans="5:26" ht="270">
      <c r="E546" s="36" t="s">
        <v>382</v>
      </c>
      <c r="F546" s="163" t="s">
        <v>2172</v>
      </c>
      <c r="G546" s="37" t="s">
        <v>230</v>
      </c>
      <c r="H546" s="37" t="s">
        <v>2120</v>
      </c>
      <c r="I546" s="37" t="s">
        <v>2121</v>
      </c>
      <c r="J546" s="37" t="s">
        <v>2122</v>
      </c>
      <c r="K546" s="37" t="s">
        <v>517</v>
      </c>
      <c r="L546" s="21"/>
      <c r="M546" s="21"/>
      <c r="N546" s="21"/>
      <c r="O546" s="22"/>
      <c r="P546" s="22" t="s">
        <v>363</v>
      </c>
      <c r="Q546" s="22"/>
      <c r="R546" s="36" t="s">
        <v>562</v>
      </c>
      <c r="S546" s="22"/>
      <c r="T546" s="22"/>
      <c r="U546" s="22"/>
      <c r="V546" s="22"/>
      <c r="W546" s="37"/>
      <c r="X546" s="36" t="s">
        <v>221</v>
      </c>
      <c r="Y546" s="37"/>
      <c r="Z546" s="36"/>
    </row>
    <row r="547" spans="5:26" ht="142.5">
      <c r="E547" s="36" t="s">
        <v>787</v>
      </c>
      <c r="F547" s="163" t="s">
        <v>2172</v>
      </c>
      <c r="G547" s="37" t="s">
        <v>230</v>
      </c>
      <c r="H547" s="37" t="s">
        <v>2123</v>
      </c>
      <c r="I547" s="37" t="s">
        <v>2124</v>
      </c>
      <c r="J547" s="37" t="s">
        <v>2125</v>
      </c>
      <c r="K547" s="37" t="s">
        <v>1166</v>
      </c>
      <c r="L547" s="21"/>
      <c r="M547" s="21"/>
      <c r="N547" s="21"/>
      <c r="O547" s="22"/>
      <c r="P547" s="22" t="s">
        <v>2101</v>
      </c>
      <c r="Q547" s="22"/>
      <c r="R547" s="36" t="s">
        <v>1464</v>
      </c>
      <c r="S547" s="22"/>
      <c r="T547" s="22"/>
      <c r="U547" s="22"/>
      <c r="V547" s="22"/>
      <c r="W547" s="37"/>
      <c r="X547" s="36" t="s">
        <v>222</v>
      </c>
      <c r="Y547" s="37"/>
      <c r="Z547" s="36"/>
    </row>
    <row r="548" spans="5:26" ht="91.5">
      <c r="E548" s="36" t="s">
        <v>695</v>
      </c>
      <c r="F548" s="163" t="s">
        <v>2172</v>
      </c>
      <c r="G548" s="37" t="s">
        <v>230</v>
      </c>
      <c r="H548" s="37" t="s">
        <v>2126</v>
      </c>
      <c r="I548" s="37" t="s">
        <v>2127</v>
      </c>
      <c r="J548" s="37" t="s">
        <v>2128</v>
      </c>
      <c r="K548" s="37" t="s">
        <v>897</v>
      </c>
      <c r="L548" s="21"/>
      <c r="M548" s="21"/>
      <c r="N548" s="21"/>
      <c r="O548" s="22"/>
      <c r="P548" s="22" t="s">
        <v>363</v>
      </c>
      <c r="Q548" s="22"/>
      <c r="R548" s="36" t="s">
        <v>842</v>
      </c>
      <c r="S548" s="22"/>
      <c r="T548" s="22"/>
      <c r="U548" s="22"/>
      <c r="V548" s="22"/>
      <c r="W548" s="37"/>
      <c r="X548" s="36" t="s">
        <v>222</v>
      </c>
      <c r="Y548" s="37"/>
      <c r="Z548" s="36"/>
    </row>
    <row r="549" spans="5:26" ht="142.5">
      <c r="E549" s="36" t="s">
        <v>441</v>
      </c>
      <c r="F549" s="163" t="s">
        <v>2172</v>
      </c>
      <c r="G549" s="37" t="s">
        <v>230</v>
      </c>
      <c r="H549" s="37" t="s">
        <v>2129</v>
      </c>
      <c r="I549" s="37" t="s">
        <v>2130</v>
      </c>
      <c r="J549" s="37" t="s">
        <v>2131</v>
      </c>
      <c r="K549" s="37" t="s">
        <v>1634</v>
      </c>
      <c r="L549" s="21"/>
      <c r="M549" s="21"/>
      <c r="N549" s="21"/>
      <c r="O549" s="22"/>
      <c r="P549" s="22" t="s">
        <v>360</v>
      </c>
      <c r="Q549" s="22"/>
      <c r="R549" s="36" t="s">
        <v>1684</v>
      </c>
      <c r="S549" s="22"/>
      <c r="T549" s="22"/>
      <c r="U549" s="22"/>
      <c r="V549" s="22"/>
      <c r="W549" s="37"/>
      <c r="X549" s="36" t="s">
        <v>222</v>
      </c>
      <c r="Y549" s="37"/>
      <c r="Z549" s="36"/>
    </row>
    <row r="550" spans="5:26" ht="206.25">
      <c r="E550" s="36" t="s">
        <v>441</v>
      </c>
      <c r="F550" s="163" t="s">
        <v>2172</v>
      </c>
      <c r="G550" s="37" t="s">
        <v>230</v>
      </c>
      <c r="H550" s="37" t="s">
        <v>2132</v>
      </c>
      <c r="I550" s="37" t="s">
        <v>2133</v>
      </c>
      <c r="J550" s="37" t="s">
        <v>2134</v>
      </c>
      <c r="K550" s="37" t="s">
        <v>1293</v>
      </c>
      <c r="L550" s="21"/>
      <c r="M550" s="21"/>
      <c r="N550" s="21"/>
      <c r="O550" s="22"/>
      <c r="P550" s="22" t="s">
        <v>2101</v>
      </c>
      <c r="Q550" s="22"/>
      <c r="R550" s="36" t="s">
        <v>1185</v>
      </c>
      <c r="S550" s="22"/>
      <c r="T550" s="22"/>
      <c r="U550" s="22"/>
      <c r="V550" s="22"/>
      <c r="W550" s="37"/>
      <c r="X550" s="36" t="s">
        <v>222</v>
      </c>
      <c r="Y550" s="37"/>
      <c r="Z550" s="36"/>
    </row>
    <row r="551" spans="5:26" ht="117">
      <c r="E551" s="36" t="s">
        <v>382</v>
      </c>
      <c r="F551" s="163" t="s">
        <v>2172</v>
      </c>
      <c r="G551" s="37" t="s">
        <v>230</v>
      </c>
      <c r="H551" s="37" t="s">
        <v>533</v>
      </c>
      <c r="I551" s="37" t="s">
        <v>534</v>
      </c>
      <c r="J551" s="37" t="s">
        <v>535</v>
      </c>
      <c r="K551" s="37" t="s">
        <v>517</v>
      </c>
      <c r="L551" s="21"/>
      <c r="M551" s="21"/>
      <c r="N551" s="21"/>
      <c r="O551" s="22"/>
      <c r="P551" s="22" t="s">
        <v>363</v>
      </c>
      <c r="Q551" s="22"/>
      <c r="R551" s="36" t="s">
        <v>562</v>
      </c>
      <c r="S551" s="22"/>
      <c r="T551" s="22"/>
      <c r="U551" s="22"/>
      <c r="V551" s="22"/>
      <c r="W551" s="37"/>
      <c r="X551" s="36" t="s">
        <v>221</v>
      </c>
      <c r="Y551" s="37"/>
      <c r="Z551" s="36"/>
    </row>
    <row r="552" spans="5:26" ht="78.75">
      <c r="E552" s="36" t="s">
        <v>450</v>
      </c>
      <c r="F552" s="163" t="s">
        <v>2172</v>
      </c>
      <c r="G552" s="37" t="s">
        <v>230</v>
      </c>
      <c r="H552" s="37" t="s">
        <v>2138</v>
      </c>
      <c r="I552" s="161" t="s">
        <v>2139</v>
      </c>
      <c r="J552" s="37" t="s">
        <v>2140</v>
      </c>
      <c r="K552" s="37" t="s">
        <v>433</v>
      </c>
      <c r="L552" s="21"/>
      <c r="M552" s="21"/>
      <c r="N552" s="21"/>
      <c r="O552" s="22"/>
      <c r="P552" s="22" t="s">
        <v>363</v>
      </c>
      <c r="Q552" s="22"/>
      <c r="R552" s="36" t="s">
        <v>734</v>
      </c>
      <c r="S552" s="22"/>
      <c r="T552" s="22"/>
      <c r="U552" s="22"/>
      <c r="V552" s="22"/>
      <c r="W552" s="37"/>
      <c r="X552" s="36" t="s">
        <v>222</v>
      </c>
      <c r="Y552" s="37"/>
      <c r="Z552" s="36"/>
    </row>
    <row r="553" spans="5:26" ht="142.5">
      <c r="E553" s="36" t="s">
        <v>695</v>
      </c>
      <c r="F553" s="163" t="s">
        <v>2172</v>
      </c>
      <c r="G553" s="37" t="s">
        <v>230</v>
      </c>
      <c r="H553" s="37" t="s">
        <v>2141</v>
      </c>
      <c r="I553" s="37" t="s">
        <v>2142</v>
      </c>
      <c r="J553" s="37" t="s">
        <v>2143</v>
      </c>
      <c r="K553" s="37" t="s">
        <v>826</v>
      </c>
      <c r="L553" s="21"/>
      <c r="M553" s="21"/>
      <c r="N553" s="21"/>
      <c r="O553" s="22"/>
      <c r="P553" s="22" t="s">
        <v>363</v>
      </c>
      <c r="Q553" s="22"/>
      <c r="R553" s="36" t="s">
        <v>799</v>
      </c>
      <c r="S553" s="22"/>
      <c r="T553" s="22"/>
      <c r="U553" s="22"/>
      <c r="V553" s="22"/>
      <c r="W553" s="37"/>
      <c r="X553" s="36" t="s">
        <v>222</v>
      </c>
      <c r="Y553" s="37"/>
      <c r="Z553" s="36"/>
    </row>
    <row r="554" spans="5:26" ht="142.5">
      <c r="E554" s="36" t="s">
        <v>695</v>
      </c>
      <c r="F554" s="163" t="s">
        <v>2172</v>
      </c>
      <c r="G554" s="37" t="s">
        <v>230</v>
      </c>
      <c r="H554" s="37" t="s">
        <v>2144</v>
      </c>
      <c r="I554" s="37" t="s">
        <v>2145</v>
      </c>
      <c r="J554" s="37" t="s">
        <v>2146</v>
      </c>
      <c r="K554" s="37" t="s">
        <v>826</v>
      </c>
      <c r="L554" s="21"/>
      <c r="M554" s="21"/>
      <c r="N554" s="21"/>
      <c r="O554" s="22"/>
      <c r="P554" s="22" t="s">
        <v>363</v>
      </c>
      <c r="Q554" s="22"/>
      <c r="R554" s="36" t="s">
        <v>799</v>
      </c>
      <c r="S554" s="22"/>
      <c r="T554" s="22"/>
      <c r="U554" s="22"/>
      <c r="V554" s="22"/>
      <c r="W554" s="37"/>
      <c r="X554" s="36" t="s">
        <v>222</v>
      </c>
      <c r="Y554" s="37"/>
      <c r="Z554" s="36"/>
    </row>
    <row r="555" spans="5:26" ht="168">
      <c r="E555" s="36" t="s">
        <v>382</v>
      </c>
      <c r="F555" s="163" t="s">
        <v>2172</v>
      </c>
      <c r="G555" s="37" t="s">
        <v>231</v>
      </c>
      <c r="H555" s="37" t="s">
        <v>2147</v>
      </c>
      <c r="I555" s="37" t="s">
        <v>2148</v>
      </c>
      <c r="J555" s="37" t="s">
        <v>2149</v>
      </c>
      <c r="K555" s="37" t="s">
        <v>384</v>
      </c>
      <c r="L555" s="21"/>
      <c r="M555" s="21"/>
      <c r="N555" s="21"/>
      <c r="O555" s="22"/>
      <c r="P555" s="22" t="s">
        <v>363</v>
      </c>
      <c r="Q555" s="22"/>
      <c r="R555" s="36" t="s">
        <v>977</v>
      </c>
      <c r="S555" s="22"/>
      <c r="T555" s="22"/>
      <c r="U555" s="22"/>
      <c r="V555" s="22"/>
      <c r="W555" s="37"/>
      <c r="X555" s="36" t="s">
        <v>222</v>
      </c>
      <c r="Y555" s="37"/>
      <c r="Z555" s="36"/>
    </row>
    <row r="556" spans="5:26" ht="155.25">
      <c r="E556" s="36" t="s">
        <v>653</v>
      </c>
      <c r="F556" s="163" t="s">
        <v>2172</v>
      </c>
      <c r="G556" s="37" t="s">
        <v>230</v>
      </c>
      <c r="H556" s="37" t="s">
        <v>2150</v>
      </c>
      <c r="I556" s="37" t="s">
        <v>2151</v>
      </c>
      <c r="J556" s="37" t="s">
        <v>2152</v>
      </c>
      <c r="K556" s="37" t="s">
        <v>1420</v>
      </c>
      <c r="L556" s="21"/>
      <c r="M556" s="21"/>
      <c r="N556" s="21"/>
      <c r="O556" s="22"/>
      <c r="P556" s="22" t="s">
        <v>2101</v>
      </c>
      <c r="Q556" s="22"/>
      <c r="R556" s="36" t="s">
        <v>1091</v>
      </c>
      <c r="S556" s="22"/>
      <c r="T556" s="22"/>
      <c r="U556" s="22"/>
      <c r="V556" s="22"/>
      <c r="W556" s="37"/>
      <c r="X556" s="36" t="s">
        <v>222</v>
      </c>
      <c r="Y556" s="37"/>
      <c r="Z556" s="36"/>
    </row>
    <row r="557" spans="5:26" ht="219">
      <c r="E557" s="36" t="s">
        <v>413</v>
      </c>
      <c r="F557" s="163" t="s">
        <v>2172</v>
      </c>
      <c r="G557" s="37" t="s">
        <v>231</v>
      </c>
      <c r="H557" s="37" t="s">
        <v>2153</v>
      </c>
      <c r="I557" s="37" t="s">
        <v>2154</v>
      </c>
      <c r="J557" s="37" t="s">
        <v>2155</v>
      </c>
      <c r="K557" s="37" t="s">
        <v>897</v>
      </c>
      <c r="L557" s="21"/>
      <c r="M557" s="21"/>
      <c r="N557" s="21"/>
      <c r="O557" s="22"/>
      <c r="P557" s="22" t="s">
        <v>363</v>
      </c>
      <c r="Q557" s="22"/>
      <c r="R557" s="36" t="s">
        <v>842</v>
      </c>
      <c r="S557" s="22"/>
      <c r="T557" s="22"/>
      <c r="U557" s="22"/>
      <c r="V557" s="22"/>
      <c r="W557" s="37"/>
      <c r="X557" s="36" t="s">
        <v>222</v>
      </c>
      <c r="Y557" s="37"/>
      <c r="Z557" s="36"/>
    </row>
    <row r="558" spans="5:26" ht="104.25">
      <c r="E558" s="36" t="s">
        <v>441</v>
      </c>
      <c r="F558" s="163" t="s">
        <v>2172</v>
      </c>
      <c r="G558" s="37" t="s">
        <v>230</v>
      </c>
      <c r="H558" s="37" t="s">
        <v>2156</v>
      </c>
      <c r="I558" s="37" t="s">
        <v>2157</v>
      </c>
      <c r="J558" s="37" t="s">
        <v>2158</v>
      </c>
      <c r="K558" s="37" t="s">
        <v>1046</v>
      </c>
      <c r="L558" s="21"/>
      <c r="M558" s="21"/>
      <c r="N558" s="21"/>
      <c r="O558" s="22"/>
      <c r="P558" s="22" t="s">
        <v>2101</v>
      </c>
      <c r="Q558" s="22"/>
      <c r="R558" s="36" t="s">
        <v>1030</v>
      </c>
      <c r="S558" s="22"/>
      <c r="T558" s="22"/>
      <c r="U558" s="22"/>
      <c r="V558" s="22"/>
      <c r="W558" s="37"/>
      <c r="X558" s="36" t="s">
        <v>222</v>
      </c>
      <c r="Y558" s="37"/>
      <c r="Z558" s="36"/>
    </row>
    <row r="559" spans="5:26" ht="91.5">
      <c r="E559" s="36" t="s">
        <v>441</v>
      </c>
      <c r="F559" s="163" t="s">
        <v>2172</v>
      </c>
      <c r="G559" s="37" t="s">
        <v>230</v>
      </c>
      <c r="H559" s="37" t="s">
        <v>2159</v>
      </c>
      <c r="I559" s="37" t="s">
        <v>2160</v>
      </c>
      <c r="J559" s="37" t="s">
        <v>2161</v>
      </c>
      <c r="K559" s="37" t="s">
        <v>1046</v>
      </c>
      <c r="L559" s="21"/>
      <c r="M559" s="21"/>
      <c r="N559" s="21"/>
      <c r="O559" s="22"/>
      <c r="P559" s="22" t="s">
        <v>2101</v>
      </c>
      <c r="Q559" s="22"/>
      <c r="R559" s="36" t="s">
        <v>1030</v>
      </c>
      <c r="S559" s="22"/>
      <c r="T559" s="22"/>
      <c r="U559" s="22"/>
      <c r="V559" s="22"/>
      <c r="W559" s="37"/>
      <c r="X559" s="36" t="s">
        <v>222</v>
      </c>
      <c r="Y559" s="37"/>
      <c r="Z559" s="36"/>
    </row>
    <row r="560" spans="5:26" ht="66">
      <c r="E560" s="36" t="s">
        <v>419</v>
      </c>
      <c r="F560" s="163" t="s">
        <v>2172</v>
      </c>
      <c r="G560" s="37" t="s">
        <v>230</v>
      </c>
      <c r="H560" s="37" t="s">
        <v>2162</v>
      </c>
      <c r="I560" s="37" t="s">
        <v>2163</v>
      </c>
      <c r="J560" s="37" t="s">
        <v>2164</v>
      </c>
      <c r="K560" s="37" t="s">
        <v>1740</v>
      </c>
      <c r="L560" s="21"/>
      <c r="M560" s="21"/>
      <c r="N560" s="21"/>
      <c r="O560" s="22"/>
      <c r="P560" s="22" t="s">
        <v>360</v>
      </c>
      <c r="Q560" s="22"/>
      <c r="R560" s="36" t="s">
        <v>1739</v>
      </c>
      <c r="S560" s="22"/>
      <c r="T560" s="22"/>
      <c r="U560" s="22"/>
      <c r="V560" s="22"/>
      <c r="W560" s="37"/>
      <c r="X560" s="36" t="s">
        <v>222</v>
      </c>
      <c r="Y560" s="37"/>
      <c r="Z560" s="36"/>
    </row>
    <row r="561" spans="5:26" ht="155.25">
      <c r="E561" s="36" t="s">
        <v>450</v>
      </c>
      <c r="F561" s="163" t="s">
        <v>2172</v>
      </c>
      <c r="G561" s="37" t="s">
        <v>230</v>
      </c>
      <c r="H561" s="37" t="s">
        <v>2165</v>
      </c>
      <c r="I561" s="37" t="s">
        <v>2166</v>
      </c>
      <c r="J561" s="37" t="s">
        <v>2167</v>
      </c>
      <c r="K561" s="37" t="s">
        <v>1684</v>
      </c>
      <c r="L561" s="21"/>
      <c r="M561" s="21"/>
      <c r="N561" s="21"/>
      <c r="O561" s="22"/>
      <c r="P561" s="22" t="s">
        <v>360</v>
      </c>
      <c r="Q561" s="22"/>
      <c r="R561" s="36" t="s">
        <v>1634</v>
      </c>
      <c r="S561" s="22"/>
      <c r="T561" s="22"/>
      <c r="U561" s="22"/>
      <c r="V561" s="22"/>
      <c r="W561" s="37"/>
      <c r="X561" s="36" t="s">
        <v>222</v>
      </c>
      <c r="Y561" s="37"/>
      <c r="Z561" s="36"/>
    </row>
    <row r="562" spans="5:26" ht="91.5">
      <c r="E562" s="36" t="s">
        <v>413</v>
      </c>
      <c r="F562" s="163" t="s">
        <v>2172</v>
      </c>
      <c r="G562" s="37" t="s">
        <v>231</v>
      </c>
      <c r="H562" s="37" t="s">
        <v>2168</v>
      </c>
      <c r="I562" s="37" t="s">
        <v>2169</v>
      </c>
      <c r="J562" s="37" t="s">
        <v>2170</v>
      </c>
      <c r="K562" s="37" t="s">
        <v>412</v>
      </c>
      <c r="L562" s="21"/>
      <c r="M562" s="21"/>
      <c r="N562" s="21"/>
      <c r="O562" s="22"/>
      <c r="P562" s="22" t="s">
        <v>363</v>
      </c>
      <c r="Q562" s="22"/>
      <c r="R562" s="36" t="s">
        <v>734</v>
      </c>
      <c r="S562" s="22"/>
      <c r="T562" s="22"/>
      <c r="U562" s="22"/>
      <c r="V562" s="22"/>
      <c r="W562" s="37"/>
      <c r="X562" s="36" t="s">
        <v>222</v>
      </c>
      <c r="Y562" s="37"/>
      <c r="Z562" s="36"/>
    </row>
    <row r="563" spans="5:26">
      <c r="E563" s="36"/>
      <c r="F563" s="36"/>
      <c r="G563" s="37"/>
      <c r="H563" s="37"/>
      <c r="I563" s="37"/>
      <c r="J563" s="37"/>
      <c r="K563" s="37"/>
      <c r="L563" s="21"/>
      <c r="M563" s="21"/>
      <c r="N563" s="21"/>
      <c r="O563" s="22"/>
      <c r="P563" s="22"/>
      <c r="Q563" s="22"/>
      <c r="R563" s="36"/>
      <c r="S563" s="22"/>
      <c r="T563" s="22"/>
      <c r="U563" s="22"/>
      <c r="V563" s="22"/>
      <c r="W563" s="37"/>
      <c r="X563" s="36"/>
      <c r="Y563" s="37"/>
      <c r="Z563" s="36"/>
    </row>
    <row r="564" spans="5:26">
      <c r="E564" s="36"/>
      <c r="F564" s="36"/>
      <c r="G564" s="37"/>
      <c r="H564" s="37"/>
      <c r="I564" s="37"/>
      <c r="J564" s="37"/>
      <c r="K564" s="37"/>
      <c r="L564" s="21"/>
      <c r="M564" s="21"/>
      <c r="N564" s="21"/>
      <c r="O564" s="22"/>
      <c r="P564" s="22"/>
      <c r="Q564" s="22"/>
      <c r="R564" s="36"/>
      <c r="S564" s="22"/>
      <c r="T564" s="22"/>
      <c r="U564" s="22"/>
      <c r="V564" s="22"/>
      <c r="W564" s="37"/>
      <c r="X564" s="36"/>
      <c r="Y564" s="37"/>
      <c r="Z564" s="36"/>
    </row>
    <row r="565" spans="5:26">
      <c r="E565" s="36"/>
      <c r="F565" s="36"/>
      <c r="G565" s="37"/>
      <c r="H565" s="37"/>
      <c r="I565" s="37"/>
      <c r="J565" s="37"/>
      <c r="K565" s="37"/>
      <c r="L565" s="21"/>
      <c r="M565" s="21"/>
      <c r="N565" s="21"/>
      <c r="O565" s="22"/>
      <c r="P565" s="22"/>
      <c r="Q565" s="22"/>
      <c r="R565" s="36"/>
      <c r="S565" s="22"/>
      <c r="T565" s="22"/>
      <c r="U565" s="22"/>
      <c r="V565" s="22"/>
      <c r="W565" s="37"/>
      <c r="X565" s="36"/>
      <c r="Y565" s="37"/>
      <c r="Z565" s="36"/>
    </row>
    <row r="566" spans="5:26">
      <c r="E566" s="36"/>
      <c r="F566" s="36"/>
      <c r="G566" s="37"/>
      <c r="H566" s="37"/>
      <c r="I566" s="37"/>
      <c r="J566" s="37"/>
      <c r="K566" s="37"/>
      <c r="L566" s="21"/>
      <c r="M566" s="21"/>
      <c r="N566" s="21"/>
      <c r="O566" s="22"/>
      <c r="P566" s="22"/>
      <c r="Q566" s="22"/>
      <c r="R566" s="36"/>
      <c r="S566" s="22"/>
      <c r="T566" s="22"/>
      <c r="U566" s="22"/>
      <c r="V566" s="22"/>
      <c r="W566" s="37"/>
      <c r="X566" s="36"/>
      <c r="Y566" s="37"/>
      <c r="Z566" s="36"/>
    </row>
    <row r="567" spans="5:26">
      <c r="E567" s="36"/>
      <c r="F567" s="36"/>
      <c r="G567" s="37"/>
      <c r="H567" s="37"/>
      <c r="I567" s="37"/>
      <c r="J567" s="37"/>
      <c r="K567" s="37"/>
      <c r="L567" s="21"/>
      <c r="M567" s="21"/>
      <c r="N567" s="21"/>
      <c r="O567" s="22"/>
      <c r="P567" s="22"/>
      <c r="Q567" s="22"/>
      <c r="R567" s="36"/>
      <c r="S567" s="22"/>
      <c r="T567" s="22"/>
      <c r="U567" s="22"/>
      <c r="V567" s="22"/>
      <c r="W567" s="37"/>
      <c r="X567" s="36"/>
      <c r="Y567" s="37"/>
      <c r="Z567" s="36"/>
    </row>
    <row r="568" spans="5:26">
      <c r="E568" s="36"/>
      <c r="F568" s="36"/>
      <c r="G568" s="37"/>
      <c r="H568" s="37"/>
      <c r="I568" s="37"/>
      <c r="J568" s="37"/>
      <c r="K568" s="37"/>
      <c r="L568" s="21"/>
      <c r="M568" s="21"/>
      <c r="N568" s="21"/>
      <c r="O568" s="22"/>
      <c r="P568" s="22"/>
      <c r="Q568" s="22"/>
      <c r="R568" s="36"/>
      <c r="S568" s="22"/>
      <c r="T568" s="22"/>
      <c r="U568" s="22"/>
      <c r="V568" s="22"/>
      <c r="W568" s="37"/>
      <c r="X568" s="36"/>
      <c r="Y568" s="37"/>
      <c r="Z568" s="36"/>
    </row>
    <row r="569" spans="5:26">
      <c r="E569" s="36"/>
      <c r="F569" s="36"/>
      <c r="G569" s="37"/>
      <c r="H569" s="37"/>
      <c r="I569" s="37"/>
      <c r="J569" s="37"/>
      <c r="K569" s="37"/>
      <c r="L569" s="21"/>
      <c r="M569" s="21"/>
      <c r="N569" s="21"/>
      <c r="O569" s="22"/>
      <c r="P569" s="22"/>
      <c r="Q569" s="22"/>
      <c r="R569" s="36"/>
      <c r="S569" s="22"/>
      <c r="T569" s="22"/>
      <c r="U569" s="22"/>
      <c r="V569" s="22"/>
      <c r="W569" s="37"/>
      <c r="X569" s="36"/>
      <c r="Y569" s="37"/>
      <c r="Z569" s="36"/>
    </row>
    <row r="570" spans="5:26">
      <c r="E570" s="36"/>
      <c r="F570" s="36"/>
      <c r="G570" s="37"/>
      <c r="H570" s="37"/>
      <c r="I570" s="37"/>
      <c r="J570" s="37"/>
      <c r="K570" s="37"/>
      <c r="L570" s="21"/>
      <c r="M570" s="21"/>
      <c r="N570" s="21"/>
      <c r="O570" s="22"/>
      <c r="P570" s="22"/>
      <c r="Q570" s="22"/>
      <c r="R570" s="36"/>
      <c r="S570" s="22"/>
      <c r="T570" s="22"/>
      <c r="U570" s="22"/>
      <c r="V570" s="22"/>
      <c r="W570" s="37"/>
      <c r="X570" s="36"/>
      <c r="Y570" s="37"/>
      <c r="Z570" s="36"/>
    </row>
    <row r="571" spans="5:26">
      <c r="E571" s="36"/>
      <c r="F571" s="36"/>
      <c r="G571" s="37"/>
      <c r="H571" s="37"/>
      <c r="I571" s="37"/>
      <c r="J571" s="37"/>
      <c r="K571" s="37"/>
      <c r="L571" s="21"/>
      <c r="M571" s="21"/>
      <c r="N571" s="21"/>
      <c r="O571" s="22"/>
      <c r="P571" s="22"/>
      <c r="Q571" s="22"/>
      <c r="R571" s="36"/>
      <c r="S571" s="22"/>
      <c r="T571" s="22"/>
      <c r="U571" s="22"/>
      <c r="V571" s="22"/>
      <c r="W571" s="37"/>
      <c r="X571" s="36"/>
      <c r="Y571" s="37"/>
      <c r="Z571" s="36"/>
    </row>
    <row r="572" spans="5:26">
      <c r="E572" s="36"/>
      <c r="F572" s="36"/>
      <c r="G572" s="37"/>
      <c r="H572" s="37"/>
      <c r="I572" s="37"/>
      <c r="J572" s="37"/>
      <c r="K572" s="37"/>
      <c r="L572" s="21"/>
      <c r="M572" s="21"/>
      <c r="N572" s="21"/>
      <c r="O572" s="22"/>
      <c r="P572" s="22"/>
      <c r="Q572" s="22"/>
      <c r="R572" s="36"/>
      <c r="S572" s="22"/>
      <c r="T572" s="22"/>
      <c r="U572" s="22"/>
      <c r="V572" s="22"/>
      <c r="W572" s="37"/>
      <c r="X572" s="36"/>
      <c r="Y572" s="37"/>
      <c r="Z572" s="36"/>
    </row>
    <row r="573" spans="5:26">
      <c r="E573" s="36"/>
      <c r="F573" s="36"/>
      <c r="G573" s="37"/>
      <c r="H573" s="37"/>
      <c r="I573" s="37"/>
      <c r="J573" s="37"/>
      <c r="K573" s="37"/>
      <c r="L573" s="21"/>
      <c r="M573" s="21"/>
      <c r="N573" s="21"/>
      <c r="O573" s="22"/>
      <c r="P573" s="22"/>
      <c r="Q573" s="22"/>
      <c r="R573" s="36"/>
      <c r="S573" s="22"/>
      <c r="T573" s="22"/>
      <c r="U573" s="22"/>
      <c r="V573" s="22"/>
      <c r="W573" s="37"/>
      <c r="X573" s="36"/>
      <c r="Y573" s="37"/>
      <c r="Z573" s="36"/>
    </row>
    <row r="574" spans="5:26">
      <c r="E574" s="36"/>
      <c r="F574" s="36"/>
      <c r="G574" s="37"/>
      <c r="H574" s="37"/>
      <c r="I574" s="37"/>
      <c r="J574" s="37"/>
      <c r="K574" s="37"/>
      <c r="L574" s="21"/>
      <c r="M574" s="21"/>
      <c r="N574" s="21"/>
      <c r="O574" s="22"/>
      <c r="P574" s="22"/>
      <c r="Q574" s="22"/>
      <c r="R574" s="36"/>
      <c r="S574" s="22"/>
      <c r="T574" s="22"/>
      <c r="U574" s="22"/>
      <c r="V574" s="22"/>
      <c r="W574" s="37"/>
      <c r="X574" s="36"/>
      <c r="Y574" s="37"/>
      <c r="Z574" s="36"/>
    </row>
    <row r="575" spans="5:26">
      <c r="E575" s="36"/>
      <c r="F575" s="36"/>
      <c r="G575" s="37"/>
      <c r="H575" s="37"/>
      <c r="I575" s="37"/>
      <c r="J575" s="37"/>
      <c r="K575" s="37"/>
      <c r="L575" s="21"/>
      <c r="M575" s="21"/>
      <c r="N575" s="21"/>
      <c r="O575" s="22"/>
      <c r="P575" s="22"/>
      <c r="Q575" s="22"/>
      <c r="R575" s="36"/>
      <c r="S575" s="22"/>
      <c r="T575" s="22"/>
      <c r="U575" s="22"/>
      <c r="V575" s="22"/>
      <c r="W575" s="37"/>
      <c r="X575" s="36"/>
      <c r="Y575" s="37"/>
      <c r="Z575" s="36"/>
    </row>
    <row r="576" spans="5:26">
      <c r="W576" s="138"/>
    </row>
    <row r="577" spans="23:23">
      <c r="W577" s="138"/>
    </row>
    <row r="578" spans="23:23">
      <c r="W578" s="138"/>
    </row>
    <row r="579" spans="23:23">
      <c r="W579" s="138"/>
    </row>
    <row r="580" spans="23:23">
      <c r="W580" s="138"/>
    </row>
    <row r="581" spans="23:23">
      <c r="W581" s="138"/>
    </row>
    <row r="582" spans="23:23">
      <c r="W582" s="138"/>
    </row>
    <row r="583" spans="23:23">
      <c r="W583" s="138"/>
    </row>
    <row r="584" spans="23:23">
      <c r="W584" s="138"/>
    </row>
    <row r="585" spans="23:23">
      <c r="W585" s="138"/>
    </row>
    <row r="586" spans="23:23">
      <c r="W586" s="138"/>
    </row>
    <row r="587" spans="23:23">
      <c r="W587" s="138"/>
    </row>
    <row r="588" spans="23:23">
      <c r="W588" s="138"/>
    </row>
    <row r="589" spans="23:23">
      <c r="W589" s="138"/>
    </row>
    <row r="590" spans="23:23">
      <c r="W590" s="138"/>
    </row>
    <row r="591" spans="23:23">
      <c r="W591" s="138"/>
    </row>
    <row r="592" spans="23:23">
      <c r="W592" s="138"/>
    </row>
    <row r="593" spans="23:23">
      <c r="W593" s="138"/>
    </row>
    <row r="594" spans="23:23">
      <c r="W594" s="138"/>
    </row>
    <row r="595" spans="23:23">
      <c r="W595" s="138"/>
    </row>
    <row r="596" spans="23:23">
      <c r="W596" s="138"/>
    </row>
    <row r="597" spans="23:23">
      <c r="W597" s="138"/>
    </row>
    <row r="598" spans="23:23">
      <c r="W598" s="138"/>
    </row>
    <row r="599" spans="23:23">
      <c r="W599" s="138"/>
    </row>
    <row r="600" spans="23:23">
      <c r="W600" s="138"/>
    </row>
    <row r="601" spans="23:23">
      <c r="W601" s="138"/>
    </row>
    <row r="602" spans="23:23">
      <c r="W602" s="138"/>
    </row>
    <row r="603" spans="23:23">
      <c r="W603" s="138"/>
    </row>
    <row r="604" spans="23:23">
      <c r="W604" s="138"/>
    </row>
    <row r="605" spans="23:23">
      <c r="W605" s="138"/>
    </row>
    <row r="606" spans="23:23">
      <c r="W606" s="138"/>
    </row>
    <row r="607" spans="23:23">
      <c r="W607" s="138"/>
    </row>
    <row r="608" spans="23:23">
      <c r="W608" s="138"/>
    </row>
    <row r="609" spans="23:23">
      <c r="W609" s="138"/>
    </row>
    <row r="610" spans="23:23">
      <c r="W610" s="138"/>
    </row>
    <row r="611" spans="23:23">
      <c r="W611" s="138"/>
    </row>
    <row r="612" spans="23:23">
      <c r="W612" s="138"/>
    </row>
    <row r="613" spans="23:23">
      <c r="W613" s="138"/>
    </row>
    <row r="614" spans="23:23">
      <c r="W614" s="138"/>
    </row>
    <row r="615" spans="23:23">
      <c r="W615" s="138"/>
    </row>
    <row r="616" spans="23:23">
      <c r="W616" s="138"/>
    </row>
    <row r="617" spans="23:23">
      <c r="W617" s="138"/>
    </row>
    <row r="618" spans="23:23">
      <c r="W618" s="138"/>
    </row>
    <row r="619" spans="23:23">
      <c r="W619" s="138"/>
    </row>
    <row r="620" spans="23:23">
      <c r="W620" s="138"/>
    </row>
    <row r="621" spans="23:23">
      <c r="W621" s="138"/>
    </row>
    <row r="622" spans="23:23">
      <c r="W622" s="138"/>
    </row>
    <row r="623" spans="23:23">
      <c r="W623" s="138"/>
    </row>
    <row r="624" spans="23:23">
      <c r="W624" s="138"/>
    </row>
    <row r="625" spans="23:23">
      <c r="W625" s="138"/>
    </row>
    <row r="626" spans="23:23">
      <c r="W626" s="138"/>
    </row>
    <row r="627" spans="23:23">
      <c r="W627" s="138"/>
    </row>
    <row r="628" spans="23:23">
      <c r="W628" s="138"/>
    </row>
    <row r="629" spans="23:23">
      <c r="W629" s="138"/>
    </row>
    <row r="630" spans="23:23">
      <c r="W630" s="138"/>
    </row>
    <row r="631" spans="23:23">
      <c r="W631" s="138"/>
    </row>
    <row r="632" spans="23:23">
      <c r="W632" s="138"/>
    </row>
    <row r="633" spans="23:23">
      <c r="W633" s="138"/>
    </row>
    <row r="634" spans="23:23">
      <c r="W634" s="138"/>
    </row>
    <row r="635" spans="23:23">
      <c r="W635" s="138"/>
    </row>
    <row r="636" spans="23:23">
      <c r="W636" s="138"/>
    </row>
    <row r="637" spans="23:23">
      <c r="W637" s="138"/>
    </row>
    <row r="638" spans="23:23">
      <c r="W638" s="138"/>
    </row>
    <row r="639" spans="23:23">
      <c r="W639" s="138"/>
    </row>
    <row r="640" spans="23:23">
      <c r="W640" s="138"/>
    </row>
    <row r="641" spans="23:23">
      <c r="W641" s="138"/>
    </row>
    <row r="642" spans="23:23">
      <c r="W642" s="138"/>
    </row>
    <row r="643" spans="23:23">
      <c r="W643" s="138"/>
    </row>
    <row r="644" spans="23:23">
      <c r="W644" s="138"/>
    </row>
    <row r="645" spans="23:23">
      <c r="W645" s="138"/>
    </row>
    <row r="646" spans="23:23">
      <c r="W646" s="138"/>
    </row>
    <row r="647" spans="23:23">
      <c r="W647" s="138"/>
    </row>
    <row r="648" spans="23:23">
      <c r="W648" s="138"/>
    </row>
    <row r="649" spans="23:23">
      <c r="W649" s="138"/>
    </row>
    <row r="650" spans="23:23">
      <c r="W650" s="138"/>
    </row>
    <row r="651" spans="23:23">
      <c r="W651" s="138"/>
    </row>
    <row r="652" spans="23:23">
      <c r="W652" s="138"/>
    </row>
    <row r="653" spans="23:23">
      <c r="W653" s="138"/>
    </row>
    <row r="654" spans="23:23">
      <c r="W654" s="138"/>
    </row>
    <row r="655" spans="23:23">
      <c r="W655" s="138"/>
    </row>
    <row r="656" spans="23:23">
      <c r="W656" s="138"/>
    </row>
    <row r="657" spans="23:23">
      <c r="W657" s="138"/>
    </row>
    <row r="658" spans="23:23">
      <c r="W658" s="138"/>
    </row>
    <row r="659" spans="23:23">
      <c r="W659" s="138"/>
    </row>
    <row r="660" spans="23:23">
      <c r="W660" s="138"/>
    </row>
    <row r="661" spans="23:23">
      <c r="W661" s="138"/>
    </row>
    <row r="662" spans="23:23">
      <c r="W662" s="138"/>
    </row>
    <row r="663" spans="23:23">
      <c r="W663" s="138"/>
    </row>
    <row r="664" spans="23:23">
      <c r="W664" s="138"/>
    </row>
    <row r="665" spans="23:23">
      <c r="W665" s="138"/>
    </row>
    <row r="666" spans="23:23">
      <c r="W666" s="138"/>
    </row>
    <row r="667" spans="23:23">
      <c r="W667" s="138"/>
    </row>
    <row r="668" spans="23:23">
      <c r="W668" s="138"/>
    </row>
    <row r="669" spans="23:23">
      <c r="W669" s="138"/>
    </row>
    <row r="670" spans="23:23">
      <c r="W670" s="138"/>
    </row>
    <row r="671" spans="23:23">
      <c r="W671" s="138"/>
    </row>
    <row r="672" spans="23:23">
      <c r="W672" s="138"/>
    </row>
    <row r="673" spans="23:23">
      <c r="W673" s="138"/>
    </row>
    <row r="674" spans="23:23">
      <c r="W674" s="138"/>
    </row>
    <row r="675" spans="23:23">
      <c r="W675" s="138"/>
    </row>
    <row r="676" spans="23:23">
      <c r="W676" s="138"/>
    </row>
    <row r="677" spans="23:23">
      <c r="W677" s="138"/>
    </row>
    <row r="678" spans="23:23">
      <c r="W678" s="138"/>
    </row>
    <row r="679" spans="23:23">
      <c r="W679" s="138"/>
    </row>
    <row r="680" spans="23:23">
      <c r="W680" s="138"/>
    </row>
    <row r="681" spans="23:23">
      <c r="W681" s="138"/>
    </row>
    <row r="682" spans="23:23">
      <c r="W682" s="138"/>
    </row>
    <row r="683" spans="23:23">
      <c r="W683" s="138"/>
    </row>
    <row r="684" spans="23:23">
      <c r="W684" s="138"/>
    </row>
    <row r="685" spans="23:23">
      <c r="W685" s="138"/>
    </row>
    <row r="686" spans="23:23">
      <c r="W686" s="138"/>
    </row>
    <row r="687" spans="23:23">
      <c r="W687" s="138"/>
    </row>
    <row r="688" spans="23:23">
      <c r="W688" s="138"/>
    </row>
    <row r="689" spans="23:23">
      <c r="W689" s="138"/>
    </row>
    <row r="690" spans="23:23">
      <c r="W690" s="138"/>
    </row>
    <row r="691" spans="23:23">
      <c r="W691" s="138"/>
    </row>
    <row r="692" spans="23:23">
      <c r="W692" s="138"/>
    </row>
    <row r="693" spans="23:23">
      <c r="W693" s="138"/>
    </row>
    <row r="694" spans="23:23">
      <c r="W694" s="138"/>
    </row>
    <row r="695" spans="23:23">
      <c r="W695" s="138"/>
    </row>
    <row r="696" spans="23:23">
      <c r="W696" s="138"/>
    </row>
    <row r="697" spans="23:23">
      <c r="W697" s="138"/>
    </row>
    <row r="698" spans="23:23">
      <c r="W698" s="138"/>
    </row>
    <row r="699" spans="23:23">
      <c r="W699" s="138"/>
    </row>
    <row r="700" spans="23:23">
      <c r="W700" s="138"/>
    </row>
    <row r="701" spans="23:23">
      <c r="W701" s="138"/>
    </row>
    <row r="702" spans="23:23">
      <c r="W702" s="138"/>
    </row>
    <row r="703" spans="23:23">
      <c r="W703" s="138"/>
    </row>
    <row r="704" spans="23:23">
      <c r="W704" s="138"/>
    </row>
    <row r="705" spans="23:23">
      <c r="W705" s="138"/>
    </row>
    <row r="706" spans="23:23">
      <c r="W706" s="138"/>
    </row>
    <row r="707" spans="23:23">
      <c r="W707" s="138"/>
    </row>
    <row r="708" spans="23:23">
      <c r="W708" s="138"/>
    </row>
    <row r="709" spans="23:23">
      <c r="W709" s="138"/>
    </row>
    <row r="710" spans="23:23">
      <c r="W710" s="138"/>
    </row>
    <row r="711" spans="23:23">
      <c r="W711" s="138"/>
    </row>
    <row r="712" spans="23:23">
      <c r="W712" s="138"/>
    </row>
    <row r="713" spans="23:23">
      <c r="W713" s="138"/>
    </row>
    <row r="714" spans="23:23">
      <c r="W714" s="138"/>
    </row>
    <row r="715" spans="23:23">
      <c r="W715" s="138"/>
    </row>
    <row r="716" spans="23:23">
      <c r="W716" s="138"/>
    </row>
    <row r="717" spans="23:23">
      <c r="W717" s="138"/>
    </row>
    <row r="718" spans="23:23">
      <c r="W718" s="138"/>
    </row>
    <row r="719" spans="23:23">
      <c r="W719" s="138"/>
    </row>
    <row r="720" spans="23:23">
      <c r="W720" s="138"/>
    </row>
    <row r="721" spans="23:23">
      <c r="W721" s="138"/>
    </row>
    <row r="722" spans="23:23">
      <c r="W722" s="138"/>
    </row>
    <row r="723" spans="23:23">
      <c r="W723" s="138"/>
    </row>
    <row r="724" spans="23:23">
      <c r="W724" s="138"/>
    </row>
    <row r="725" spans="23:23">
      <c r="W725" s="138"/>
    </row>
    <row r="726" spans="23:23">
      <c r="W726" s="138"/>
    </row>
    <row r="727" spans="23:23">
      <c r="W727" s="138"/>
    </row>
    <row r="728" spans="23:23">
      <c r="W728" s="138"/>
    </row>
    <row r="729" spans="23:23">
      <c r="W729" s="138"/>
    </row>
    <row r="730" spans="23:23">
      <c r="W730" s="138"/>
    </row>
    <row r="731" spans="23:23">
      <c r="W731" s="138"/>
    </row>
    <row r="732" spans="23:23">
      <c r="W732" s="138"/>
    </row>
    <row r="733" spans="23:23">
      <c r="W733" s="138"/>
    </row>
    <row r="734" spans="23:23">
      <c r="W734" s="138"/>
    </row>
    <row r="735" spans="23:23">
      <c r="W735" s="138"/>
    </row>
  </sheetData>
  <sortState ref="E8:Z524">
    <sortCondition ref="E8:E524"/>
    <sortCondition ref="P8:P524"/>
    <sortCondition ref="K8:K524"/>
  </sortState>
  <mergeCells count="4">
    <mergeCell ref="A2:Z2"/>
    <mergeCell ref="A3:Z3"/>
    <mergeCell ref="A526:Z526"/>
    <mergeCell ref="A527:Z527"/>
  </mergeCells>
  <dataValidations count="5">
    <dataValidation type="list" allowBlank="1" showInputMessage="1" showErrorMessage="1" sqref="K6:K524 R6:R524 K530:K537 R530:R537 K539:K575 R539:R575" xr:uid="{00000000-0002-0000-0000-000000000000}">
      <formula1>Pracownicy</formula1>
    </dataValidation>
    <dataValidation type="list" allowBlank="1" showInputMessage="1" showErrorMessage="1" sqref="E6:E524 E530:E575" xr:uid="{00000000-0002-0000-0000-000001000000}">
      <formula1>kierunki</formula1>
    </dataValidation>
    <dataValidation type="list" allowBlank="1" showInputMessage="1" showErrorMessage="1" sqref="G530:G575 G435:G524 G6:G433" xr:uid="{00000000-0002-0000-0000-000002000000}">
      <formula1>forma</formula1>
    </dataValidation>
    <dataValidation type="list" allowBlank="1" showInputMessage="1" showErrorMessage="1" sqref="X6:X524 Z6:Z524 Z530:Z575 X530:X575" xr:uid="{00000000-0002-0000-0000-000003000000}">
      <formula1>taknie</formula1>
    </dataValidation>
    <dataValidation type="list" allowBlank="1" showInputMessage="1" showErrorMessage="1" sqref="AC6:AC524" xr:uid="{00000000-0002-0000-0000-000004000000}">
      <formula1>#REF!</formula1>
    </dataValidation>
  </dataValidations>
  <pageMargins left="0.15748031496062992" right="0.70866141732283472" top="0.47244094488188981" bottom="0.74803149606299213" header="0.31496062992125984" footer="0.31496062992125984"/>
  <pageSetup paperSize="9" scale="47"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N118"/>
  <sheetViews>
    <sheetView zoomScale="90" zoomScaleNormal="90" workbookViewId="0">
      <pane ySplit="1" topLeftCell="A2" activePane="bottomLeft" state="frozen"/>
      <selection pane="bottomLeft" activeCell="L124" sqref="L123:L124"/>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20" customWidth="1"/>
    <col min="12" max="12" width="37.85546875" customWidth="1"/>
    <col min="13" max="13" width="49.42578125" style="3" bestFit="1" customWidth="1"/>
    <col min="14" max="40" width="9.140625" style="3"/>
  </cols>
  <sheetData>
    <row r="1" spans="1:40">
      <c r="A1" s="23" t="s">
        <v>22</v>
      </c>
      <c r="B1" s="23" t="s">
        <v>23</v>
      </c>
      <c r="C1" s="23" t="s">
        <v>24</v>
      </c>
      <c r="D1" s="23" t="s">
        <v>25</v>
      </c>
      <c r="E1" s="23" t="s">
        <v>26</v>
      </c>
      <c r="F1" s="24"/>
      <c r="G1" s="25" t="s">
        <v>0</v>
      </c>
      <c r="H1" s="25" t="s">
        <v>1</v>
      </c>
      <c r="I1" s="25" t="s">
        <v>26</v>
      </c>
      <c r="J1" s="25" t="s">
        <v>27</v>
      </c>
      <c r="K1" s="26" t="s">
        <v>219</v>
      </c>
      <c r="L1" s="23" t="str">
        <f t="shared" ref="L1" si="0">CONCATENATE(E1," ",D1," ",B1)</f>
        <v>Nazwisko Imię Tytuł / stopień</v>
      </c>
      <c r="M1" s="27" t="s">
        <v>228</v>
      </c>
    </row>
    <row r="2" spans="1:40" s="40" customFormat="1" hidden="1">
      <c r="A2" s="48" t="s">
        <v>276</v>
      </c>
      <c r="B2" s="42" t="s">
        <v>32</v>
      </c>
      <c r="C2" s="42" t="s">
        <v>33</v>
      </c>
      <c r="D2" s="42" t="s">
        <v>31</v>
      </c>
      <c r="E2" s="42" t="s">
        <v>30</v>
      </c>
      <c r="F2" s="45" t="str">
        <f t="shared" ref="F2:F33" si="1">L2</f>
        <v>Antal Maciej Dr inż.</v>
      </c>
      <c r="G2" s="42" t="str">
        <f t="shared" ref="G2:G62" si="2">D2</f>
        <v>Maciej</v>
      </c>
      <c r="H2" s="46"/>
      <c r="I2" s="42" t="str">
        <f t="shared" ref="I2:I62" si="3">E2</f>
        <v>Antal</v>
      </c>
      <c r="J2" s="103" t="s">
        <v>367</v>
      </c>
      <c r="K2" s="47" t="s">
        <v>255</v>
      </c>
      <c r="L2" s="42" t="str">
        <f t="shared" ref="L2:L33" si="4">CONCATENATE(E2," ",D2," ",B2)</f>
        <v>Antal Maciej Dr inż.</v>
      </c>
      <c r="M2" s="43" t="str">
        <f t="shared" ref="M2:M33" si="5">CONCATENATE(D2," | ",E2," | ",B2," | "," ( ",A2, " ) ")</f>
        <v xml:space="preserve">Maciej | Antal | Dr inż. |  ( 05357 ) </v>
      </c>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row>
    <row r="3" spans="1:40" s="7" customFormat="1">
      <c r="A3" s="48" t="s">
        <v>192</v>
      </c>
      <c r="B3" s="23" t="s">
        <v>32</v>
      </c>
      <c r="C3" s="42" t="s">
        <v>33</v>
      </c>
      <c r="D3" s="23" t="s">
        <v>37</v>
      </c>
      <c r="E3" s="23" t="s">
        <v>38</v>
      </c>
      <c r="F3" s="29" t="str">
        <f t="shared" si="1"/>
        <v>Bątkiewicz-Pantuła Marta Dr inż.</v>
      </c>
      <c r="G3" s="42" t="str">
        <f t="shared" si="2"/>
        <v>Marta</v>
      </c>
      <c r="H3" s="30" t="s">
        <v>234</v>
      </c>
      <c r="I3" s="42" t="str">
        <f t="shared" si="3"/>
        <v>Bątkiewicz-Pantuła</v>
      </c>
      <c r="J3" s="88" t="s">
        <v>363</v>
      </c>
      <c r="K3" s="31" t="s">
        <v>380</v>
      </c>
      <c r="L3" s="23" t="str">
        <f t="shared" si="4"/>
        <v>Bątkiewicz-Pantuła Marta Dr inż.</v>
      </c>
      <c r="M3" s="27" t="str">
        <f t="shared" si="5"/>
        <v xml:space="preserve">Marta | Bątkiewicz-Pantuła | Dr inż. |  ( 05298 ) </v>
      </c>
      <c r="N3" s="3"/>
      <c r="O3" s="3"/>
      <c r="P3" s="3"/>
      <c r="Q3" s="3"/>
      <c r="R3" s="3"/>
      <c r="S3" s="3"/>
      <c r="T3" s="3"/>
      <c r="U3" s="3"/>
      <c r="V3" s="3"/>
      <c r="W3" s="3"/>
      <c r="X3" s="3"/>
      <c r="Y3" s="3"/>
      <c r="Z3" s="3"/>
      <c r="AA3" s="3"/>
      <c r="AB3" s="3"/>
      <c r="AC3" s="3"/>
      <c r="AD3" s="3"/>
      <c r="AE3" s="3"/>
      <c r="AF3" s="3"/>
      <c r="AG3" s="3"/>
      <c r="AH3" s="3"/>
      <c r="AI3" s="3"/>
      <c r="AJ3" s="3"/>
      <c r="AK3" s="3"/>
      <c r="AL3" s="3"/>
      <c r="AM3" s="3"/>
      <c r="AN3" s="3"/>
    </row>
    <row r="4" spans="1:40" s="7" customFormat="1">
      <c r="A4" s="48" t="s">
        <v>193</v>
      </c>
      <c r="B4" s="23" t="s">
        <v>32</v>
      </c>
      <c r="C4" s="23" t="s">
        <v>33</v>
      </c>
      <c r="D4" s="23" t="s">
        <v>39</v>
      </c>
      <c r="E4" s="23" t="s">
        <v>40</v>
      </c>
      <c r="F4" s="29" t="str">
        <f t="shared" si="1"/>
        <v>Bejmert Daniel Dr inż.</v>
      </c>
      <c r="G4" s="42" t="str">
        <f t="shared" si="2"/>
        <v>Daniel</v>
      </c>
      <c r="H4" s="30" t="s">
        <v>130</v>
      </c>
      <c r="I4" s="42" t="str">
        <f t="shared" si="3"/>
        <v>Bejmert</v>
      </c>
      <c r="J4" s="88" t="s">
        <v>363</v>
      </c>
      <c r="K4" s="31" t="s">
        <v>253</v>
      </c>
      <c r="L4" s="23" t="str">
        <f t="shared" si="4"/>
        <v>Bejmert Daniel Dr inż.</v>
      </c>
      <c r="M4" s="27" t="str">
        <f t="shared" si="5"/>
        <v xml:space="preserve">Daniel | Bejmert | Dr inż. |  ( 05285 )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48" t="s">
        <v>194</v>
      </c>
      <c r="B5" s="23" t="s">
        <v>32</v>
      </c>
      <c r="C5" s="42" t="s">
        <v>33</v>
      </c>
      <c r="D5" s="23" t="s">
        <v>42</v>
      </c>
      <c r="E5" s="23" t="s">
        <v>43</v>
      </c>
      <c r="F5" s="29" t="str">
        <f t="shared" si="1"/>
        <v>Bielówka Małgorzata Dr inż.</v>
      </c>
      <c r="G5" s="42" t="str">
        <f t="shared" si="2"/>
        <v>Małgorzata</v>
      </c>
      <c r="H5" s="30" t="s">
        <v>95</v>
      </c>
      <c r="I5" s="42" t="str">
        <f t="shared" si="3"/>
        <v>Bielówka</v>
      </c>
      <c r="J5" s="88" t="s">
        <v>363</v>
      </c>
      <c r="K5" s="47" t="s">
        <v>380</v>
      </c>
      <c r="L5" s="23" t="str">
        <f t="shared" si="4"/>
        <v>Bielówka Małgorzata Dr inż.</v>
      </c>
      <c r="M5" s="27" t="str">
        <f t="shared" si="5"/>
        <v xml:space="preserve">Małgorzata | Bielówka | Dr inż. |  ( 05286 )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hidden="1">
      <c r="A6" s="48" t="s">
        <v>195</v>
      </c>
      <c r="B6" s="23" t="s">
        <v>32</v>
      </c>
      <c r="C6" s="23" t="s">
        <v>232</v>
      </c>
      <c r="D6" s="23" t="s">
        <v>47</v>
      </c>
      <c r="E6" s="23" t="s">
        <v>48</v>
      </c>
      <c r="F6" s="29" t="str">
        <f t="shared" si="1"/>
        <v>Bretuj Witold Dr inż.</v>
      </c>
      <c r="G6" s="42" t="str">
        <f t="shared" si="2"/>
        <v>Witold</v>
      </c>
      <c r="H6" s="30"/>
      <c r="I6" s="42" t="str">
        <f t="shared" si="3"/>
        <v>Bretuj</v>
      </c>
      <c r="J6" s="89" t="s">
        <v>360</v>
      </c>
      <c r="K6" s="31" t="s">
        <v>250</v>
      </c>
      <c r="L6" s="23" t="str">
        <f t="shared" si="4"/>
        <v>Bretuj Witold Dr inż.</v>
      </c>
      <c r="M6" s="27" t="str">
        <f t="shared" si="5"/>
        <v xml:space="preserve">Witold | Bretuj | Dr inż. |  ( 05154 )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48" t="s">
        <v>196</v>
      </c>
      <c r="B7" s="23" t="s">
        <v>32</v>
      </c>
      <c r="C7" s="42" t="s">
        <v>33</v>
      </c>
      <c r="D7" s="23" t="s">
        <v>49</v>
      </c>
      <c r="E7" s="23" t="s">
        <v>50</v>
      </c>
      <c r="F7" s="29" t="str">
        <f t="shared" si="1"/>
        <v>Brusiłowicz Bartosz Dr inż.</v>
      </c>
      <c r="G7" s="42" t="str">
        <f t="shared" si="2"/>
        <v>Bartosz</v>
      </c>
      <c r="H7" s="30" t="s">
        <v>85</v>
      </c>
      <c r="I7" s="42" t="str">
        <f t="shared" si="3"/>
        <v>Brusiłowicz</v>
      </c>
      <c r="J7" s="88" t="s">
        <v>363</v>
      </c>
      <c r="K7" s="31" t="s">
        <v>253</v>
      </c>
      <c r="L7" s="23" t="str">
        <f t="shared" si="4"/>
        <v>Brusiłowicz Bartosz Dr inż.</v>
      </c>
      <c r="M7" s="27" t="str">
        <f t="shared" si="5"/>
        <v xml:space="preserve">Bartosz | Brusiłowicz | Dr inż. |  ( 05413 )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48" t="s">
        <v>197</v>
      </c>
      <c r="B8" s="23" t="s">
        <v>32</v>
      </c>
      <c r="C8" s="23" t="s">
        <v>33</v>
      </c>
      <c r="D8" s="23" t="s">
        <v>51</v>
      </c>
      <c r="E8" s="23" t="s">
        <v>52</v>
      </c>
      <c r="F8" s="29" t="str">
        <f t="shared" si="1"/>
        <v>Budzisz Joanna Dr inż.</v>
      </c>
      <c r="G8" s="42" t="str">
        <f t="shared" si="2"/>
        <v>Joanna</v>
      </c>
      <c r="H8" s="30" t="s">
        <v>235</v>
      </c>
      <c r="I8" s="42" t="str">
        <f t="shared" si="3"/>
        <v>Budzisz</v>
      </c>
      <c r="J8" s="88" t="s">
        <v>363</v>
      </c>
      <c r="K8" s="47" t="s">
        <v>380</v>
      </c>
      <c r="L8" s="23" t="str">
        <f t="shared" si="4"/>
        <v>Budzisz Joanna Dr inż.</v>
      </c>
      <c r="M8" s="27" t="str">
        <f t="shared" si="5"/>
        <v xml:space="preserve">Joanna | Budzisz | Dr inż. |  ( 05404 )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6" customFormat="1" hidden="1">
      <c r="A9" s="48" t="s">
        <v>198</v>
      </c>
      <c r="B9" s="23" t="s">
        <v>29</v>
      </c>
      <c r="C9" s="23" t="s">
        <v>257</v>
      </c>
      <c r="D9" s="23" t="s">
        <v>54</v>
      </c>
      <c r="E9" s="23" t="s">
        <v>55</v>
      </c>
      <c r="F9" s="29" t="str">
        <f t="shared" si="1"/>
        <v>Chrzan Krystian Dr hab. inż.</v>
      </c>
      <c r="G9" s="42" t="str">
        <f t="shared" si="2"/>
        <v>Krystian</v>
      </c>
      <c r="H9" s="30" t="s">
        <v>236</v>
      </c>
      <c r="I9" s="42" t="str">
        <f t="shared" si="3"/>
        <v>Chrzan</v>
      </c>
      <c r="J9" s="90" t="s">
        <v>360</v>
      </c>
      <c r="K9" s="31" t="s">
        <v>250</v>
      </c>
      <c r="L9" s="23" t="str">
        <f t="shared" si="4"/>
        <v>Chrzan Krystian Dr hab. inż.</v>
      </c>
      <c r="M9" s="27" t="str">
        <f t="shared" si="5"/>
        <v xml:space="preserve">Krystian | Chrzan | Dr hab. inż. |  ( 05101 )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7" customFormat="1" hidden="1">
      <c r="A10" s="48" t="s">
        <v>199</v>
      </c>
      <c r="B10" s="42" t="s">
        <v>29</v>
      </c>
      <c r="C10" s="42" t="s">
        <v>359</v>
      </c>
      <c r="D10" s="23" t="s">
        <v>57</v>
      </c>
      <c r="E10" s="23" t="s">
        <v>58</v>
      </c>
      <c r="F10" s="29" t="str">
        <f t="shared" si="1"/>
        <v>Ciurys Marek Dr hab. inż.</v>
      </c>
      <c r="G10" s="42" t="str">
        <f t="shared" si="2"/>
        <v>Marek</v>
      </c>
      <c r="H10" s="30" t="s">
        <v>61</v>
      </c>
      <c r="I10" s="42" t="str">
        <f t="shared" si="3"/>
        <v>Ciurys</v>
      </c>
      <c r="J10" s="104" t="s">
        <v>367</v>
      </c>
      <c r="K10" s="31" t="s">
        <v>255</v>
      </c>
      <c r="L10" s="23" t="str">
        <f t="shared" si="4"/>
        <v>Ciurys Marek Dr hab. inż.</v>
      </c>
      <c r="M10" s="27" t="str">
        <f t="shared" si="5"/>
        <v xml:space="preserve">Marek | Ciurys | Dr hab. inż. |  ( 05369 )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hidden="1">
      <c r="A11" s="48" t="s">
        <v>200</v>
      </c>
      <c r="B11" s="23" t="s">
        <v>32</v>
      </c>
      <c r="C11" s="23" t="s">
        <v>33</v>
      </c>
      <c r="D11" s="23" t="s">
        <v>56</v>
      </c>
      <c r="E11" s="23" t="s">
        <v>59</v>
      </c>
      <c r="F11" s="29" t="str">
        <f t="shared" si="1"/>
        <v>Czapka Tomasz Dr inż.</v>
      </c>
      <c r="G11" s="42" t="str">
        <f t="shared" si="2"/>
        <v>Tomasz</v>
      </c>
      <c r="H11" s="30"/>
      <c r="I11" s="42" t="str">
        <f t="shared" si="3"/>
        <v>Czapka</v>
      </c>
      <c r="J11" s="53" t="s">
        <v>360</v>
      </c>
      <c r="K11" s="47" t="s">
        <v>252</v>
      </c>
      <c r="L11" s="23" t="str">
        <f t="shared" si="4"/>
        <v>Czapka Tomasz Dr inż.</v>
      </c>
      <c r="M11" s="27" t="str">
        <f t="shared" si="5"/>
        <v xml:space="preserve">Tomasz | Czapka | Dr inż. |  ( 05158 )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41" customFormat="1">
      <c r="A12" s="48" t="s">
        <v>277</v>
      </c>
      <c r="B12" s="42" t="s">
        <v>32</v>
      </c>
      <c r="C12" s="42" t="s">
        <v>33</v>
      </c>
      <c r="D12" s="42" t="s">
        <v>60</v>
      </c>
      <c r="E12" s="42" t="s">
        <v>269</v>
      </c>
      <c r="F12" s="45" t="str">
        <f t="shared" si="1"/>
        <v>Czechowski Robert Dr inż.</v>
      </c>
      <c r="G12" s="42" t="str">
        <f t="shared" si="2"/>
        <v>Robert</v>
      </c>
      <c r="H12" s="46"/>
      <c r="I12" s="42" t="str">
        <f t="shared" si="3"/>
        <v>Czechowski</v>
      </c>
      <c r="J12" s="88" t="s">
        <v>363</v>
      </c>
      <c r="K12" s="47" t="s">
        <v>253</v>
      </c>
      <c r="L12" s="42" t="str">
        <f t="shared" si="4"/>
        <v>Czechowski Robert Dr inż.</v>
      </c>
      <c r="M12" s="43" t="str">
        <f t="shared" si="5"/>
        <v xml:space="preserve">Robert | Czechowski | Dr inż. |  ( 052345 ) </v>
      </c>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0" s="7" customFormat="1">
      <c r="A13" s="48" t="s">
        <v>202</v>
      </c>
      <c r="B13" s="23" t="s">
        <v>32</v>
      </c>
      <c r="C13" s="23" t="s">
        <v>232</v>
      </c>
      <c r="D13" s="23" t="s">
        <v>62</v>
      </c>
      <c r="E13" s="23" t="s">
        <v>63</v>
      </c>
      <c r="F13" s="29" t="str">
        <f t="shared" si="1"/>
        <v>Dąbrowska-Kauf Grażyna Dr inż.</v>
      </c>
      <c r="G13" s="42" t="str">
        <f t="shared" si="2"/>
        <v>Grażyna</v>
      </c>
      <c r="H13" s="30" t="s">
        <v>237</v>
      </c>
      <c r="I13" s="42" t="str">
        <f t="shared" si="3"/>
        <v>Dąbrowska-Kauf</v>
      </c>
      <c r="J13" s="88" t="s">
        <v>363</v>
      </c>
      <c r="K13" s="47" t="s">
        <v>380</v>
      </c>
      <c r="L13" s="23" t="str">
        <f t="shared" si="4"/>
        <v>Dąbrowska-Kauf Grażyna Dr inż.</v>
      </c>
      <c r="M13" s="27" t="str">
        <f t="shared" si="5"/>
        <v xml:space="preserve">Grażyna | Dąbrowska-Kauf | Dr inż. |  ( 05206 ) </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hidden="1">
      <c r="A14" s="48" t="s">
        <v>201</v>
      </c>
      <c r="B14" s="42" t="s">
        <v>32</v>
      </c>
      <c r="C14" s="42" t="s">
        <v>33</v>
      </c>
      <c r="D14" s="23" t="s">
        <v>53</v>
      </c>
      <c r="E14" s="23" t="s">
        <v>64</v>
      </c>
      <c r="F14" s="29" t="str">
        <f t="shared" si="1"/>
        <v>Derugo Piotr Dr inż.</v>
      </c>
      <c r="G14" s="42" t="str">
        <f t="shared" si="2"/>
        <v>Piotr</v>
      </c>
      <c r="H14" s="30" t="s">
        <v>34</v>
      </c>
      <c r="I14" s="42" t="str">
        <f t="shared" si="3"/>
        <v>Derugo</v>
      </c>
      <c r="J14" s="105" t="s">
        <v>367</v>
      </c>
      <c r="K14" s="31" t="s">
        <v>256</v>
      </c>
      <c r="L14" s="23" t="str">
        <f t="shared" si="4"/>
        <v>Derugo Piotr Dr inż.</v>
      </c>
      <c r="M14" s="27" t="str">
        <f t="shared" si="5"/>
        <v xml:space="preserve">Piotr | Derugo | Dr inż. |  ( 05390 ) </v>
      </c>
    </row>
    <row r="15" spans="1:40" s="7" customFormat="1">
      <c r="A15" s="48" t="s">
        <v>203</v>
      </c>
      <c r="B15" s="23" t="s">
        <v>29</v>
      </c>
      <c r="C15" s="42" t="s">
        <v>359</v>
      </c>
      <c r="D15" s="23" t="s">
        <v>65</v>
      </c>
      <c r="E15" s="23" t="s">
        <v>66</v>
      </c>
      <c r="F15" s="29" t="str">
        <f t="shared" si="1"/>
        <v>Dołęga Waldemar Dr hab. inż.</v>
      </c>
      <c r="G15" s="42" t="str">
        <f t="shared" si="2"/>
        <v>Waldemar</v>
      </c>
      <c r="H15" s="30" t="s">
        <v>61</v>
      </c>
      <c r="I15" s="42" t="str">
        <f t="shared" si="3"/>
        <v>Dołęga</v>
      </c>
      <c r="J15" s="88" t="s">
        <v>363</v>
      </c>
      <c r="K15" s="47" t="s">
        <v>380</v>
      </c>
      <c r="L15" s="23" t="str">
        <f t="shared" si="4"/>
        <v>Dołęga Waldemar Dr hab. inż.</v>
      </c>
      <c r="M15" s="27" t="str">
        <f t="shared" si="5"/>
        <v xml:space="preserve">Waldemar | Dołęga | Dr hab. inż. |  ( 05265 ) </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7" customFormat="1" hidden="1">
      <c r="A16" s="48" t="s">
        <v>278</v>
      </c>
      <c r="B16" s="23" t="s">
        <v>75</v>
      </c>
      <c r="C16" s="23" t="s">
        <v>232</v>
      </c>
      <c r="D16" s="23" t="s">
        <v>67</v>
      </c>
      <c r="E16" s="23" t="s">
        <v>68</v>
      </c>
      <c r="F16" s="29" t="str">
        <f t="shared" si="1"/>
        <v>Dudzikowski Ignacy Prof. dr hab. inż.</v>
      </c>
      <c r="G16" s="42" t="str">
        <f t="shared" si="2"/>
        <v>Ignacy</v>
      </c>
      <c r="H16" s="30"/>
      <c r="I16" s="42" t="str">
        <f t="shared" si="3"/>
        <v>Dudzikowski</v>
      </c>
      <c r="J16" s="106" t="s">
        <v>367</v>
      </c>
      <c r="K16" s="31" t="s">
        <v>255</v>
      </c>
      <c r="L16" s="23" t="str">
        <f t="shared" si="4"/>
        <v>Dudzikowski Ignacy Prof. dr hab. inż.</v>
      </c>
      <c r="M16" s="27" t="str">
        <f t="shared" si="5"/>
        <v xml:space="preserve">Ignacy | Dudzikowski | Prof. dr hab. inż. |  ( 05306z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6" customFormat="1" hidden="1">
      <c r="A17" s="48" t="s">
        <v>204</v>
      </c>
      <c r="B17" s="23" t="s">
        <v>32</v>
      </c>
      <c r="C17" s="23" t="s">
        <v>33</v>
      </c>
      <c r="D17" s="23" t="s">
        <v>39</v>
      </c>
      <c r="E17" s="23" t="s">
        <v>69</v>
      </c>
      <c r="F17" s="29" t="str">
        <f t="shared" si="1"/>
        <v>Dusza Daniel Dr inż.</v>
      </c>
      <c r="G17" s="42" t="str">
        <f t="shared" si="2"/>
        <v>Daniel</v>
      </c>
      <c r="H17" s="30"/>
      <c r="I17" s="42" t="str">
        <f t="shared" si="3"/>
        <v>Dusza</v>
      </c>
      <c r="J17" s="107" t="s">
        <v>367</v>
      </c>
      <c r="K17" s="31" t="s">
        <v>255</v>
      </c>
      <c r="L17" s="23" t="str">
        <f t="shared" si="4"/>
        <v>Dusza Daniel Dr inż.</v>
      </c>
      <c r="M17" s="27" t="str">
        <f t="shared" si="5"/>
        <v xml:space="preserve">Daniel | Dusza | Dr inż. |  ( 05358 )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hidden="1">
      <c r="A18" s="48" t="s">
        <v>205</v>
      </c>
      <c r="B18" s="23" t="s">
        <v>29</v>
      </c>
      <c r="C18" s="23" t="s">
        <v>359</v>
      </c>
      <c r="D18" s="23" t="s">
        <v>70</v>
      </c>
      <c r="E18" s="23" t="s">
        <v>71</v>
      </c>
      <c r="F18" s="29" t="str">
        <f t="shared" si="1"/>
        <v>Dybkowski Mateusz Dr hab. inż.</v>
      </c>
      <c r="G18" s="42" t="str">
        <f t="shared" si="2"/>
        <v>Mateusz</v>
      </c>
      <c r="H18" s="30"/>
      <c r="I18" s="42" t="str">
        <f t="shared" si="3"/>
        <v>Dybkowski</v>
      </c>
      <c r="J18" s="108" t="s">
        <v>367</v>
      </c>
      <c r="K18" s="31" t="s">
        <v>256</v>
      </c>
      <c r="L18" s="23" t="str">
        <f t="shared" si="4"/>
        <v>Dybkowski Mateusz Dr hab. inż.</v>
      </c>
      <c r="M18" s="27" t="str">
        <f t="shared" si="5"/>
        <v xml:space="preserve">Mateusz | Dybkowski | Dr hab. inż. |  ( 05366 )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7" customFormat="1" hidden="1">
      <c r="A19" s="48" t="s">
        <v>206</v>
      </c>
      <c r="B19" s="23" t="s">
        <v>32</v>
      </c>
      <c r="C19" s="23" t="s">
        <v>33</v>
      </c>
      <c r="D19" s="23" t="s">
        <v>44</v>
      </c>
      <c r="E19" s="23" t="s">
        <v>72</v>
      </c>
      <c r="F19" s="29" t="str">
        <f t="shared" si="1"/>
        <v>Dyrcz Krzysztof Dr inż.</v>
      </c>
      <c r="G19" s="42" t="str">
        <f t="shared" si="2"/>
        <v>Krzysztof</v>
      </c>
      <c r="H19" s="30" t="s">
        <v>61</v>
      </c>
      <c r="I19" s="42" t="str">
        <f t="shared" si="3"/>
        <v>Dyrcz</v>
      </c>
      <c r="J19" s="109" t="s">
        <v>367</v>
      </c>
      <c r="K19" s="31" t="s">
        <v>256</v>
      </c>
      <c r="L19" s="23" t="str">
        <f t="shared" si="4"/>
        <v>Dyrcz Krzysztof Dr inż.</v>
      </c>
      <c r="M19" s="27" t="str">
        <f t="shared" si="5"/>
        <v xml:space="preserve">Krzysztof | Dyrcz | Dr inż. |  ( 05307 )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5" customFormat="1" hidden="1">
      <c r="A20" s="48" t="s">
        <v>207</v>
      </c>
      <c r="B20" s="23" t="s">
        <v>32</v>
      </c>
      <c r="C20" s="23" t="s">
        <v>33</v>
      </c>
      <c r="D20" s="23" t="s">
        <v>61</v>
      </c>
      <c r="E20" s="23" t="s">
        <v>73</v>
      </c>
      <c r="F20" s="29" t="str">
        <f t="shared" si="1"/>
        <v>Ewert Paweł Dr inż.</v>
      </c>
      <c r="G20" s="42" t="str">
        <f t="shared" si="2"/>
        <v>Paweł</v>
      </c>
      <c r="H20" s="30" t="s">
        <v>106</v>
      </c>
      <c r="I20" s="42" t="str">
        <f t="shared" si="3"/>
        <v>Ewert</v>
      </c>
      <c r="J20" s="110" t="s">
        <v>367</v>
      </c>
      <c r="K20" s="31" t="s">
        <v>256</v>
      </c>
      <c r="L20" s="23" t="str">
        <f t="shared" si="4"/>
        <v>Ewert Paweł Dr inż.</v>
      </c>
      <c r="M20" s="27" t="str">
        <f t="shared" si="5"/>
        <v xml:space="preserve">Paweł | Ewert | Dr inż. |  ( 05378 )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51" customFormat="1" hidden="1">
      <c r="A21" s="52" t="s">
        <v>353</v>
      </c>
      <c r="B21" s="42" t="s">
        <v>32</v>
      </c>
      <c r="C21" s="42" t="s">
        <v>33</v>
      </c>
      <c r="D21" s="51" t="s">
        <v>53</v>
      </c>
      <c r="E21" s="50" t="s">
        <v>354</v>
      </c>
      <c r="F21" s="51" t="str">
        <f t="shared" ref="F21" si="6">L21</f>
        <v>Gajewski Piotr Dr inż.</v>
      </c>
      <c r="G21" s="51" t="str">
        <f t="shared" ref="G21" si="7">D21</f>
        <v>Piotr</v>
      </c>
      <c r="I21" s="51" t="str">
        <f t="shared" ref="I21" si="8">E21</f>
        <v>Gajewski</v>
      </c>
      <c r="J21" s="111" t="s">
        <v>367</v>
      </c>
      <c r="K21" s="47" t="s">
        <v>256</v>
      </c>
      <c r="L21" s="51" t="str">
        <f t="shared" ref="L21" si="9">CONCATENATE(E21," ",D21," ",B21)</f>
        <v>Gajewski Piotr Dr inż.</v>
      </c>
      <c r="M21" s="51" t="str">
        <f t="shared" ref="M21" si="10">CONCATENATE(D21," | ",E21," | ",B21," | "," ( ",A21, " ) ")</f>
        <v xml:space="preserve">Piotr | Gajewski | Dr inż. |  ( 05397 ) </v>
      </c>
    </row>
    <row r="22" spans="1:40" s="41" customFormat="1" hidden="1">
      <c r="A22" s="48" t="s">
        <v>279</v>
      </c>
      <c r="B22" s="42" t="s">
        <v>32</v>
      </c>
      <c r="C22" s="42" t="s">
        <v>33</v>
      </c>
      <c r="D22" s="42" t="s">
        <v>76</v>
      </c>
      <c r="E22" s="42" t="s">
        <v>270</v>
      </c>
      <c r="F22" s="45" t="str">
        <f t="shared" si="1"/>
        <v>Gozdowiak Adam Dr inż.</v>
      </c>
      <c r="G22" s="42" t="str">
        <f t="shared" si="2"/>
        <v>Adam</v>
      </c>
      <c r="H22" s="46"/>
      <c r="I22" s="42" t="str">
        <f t="shared" si="3"/>
        <v>Gozdowiak</v>
      </c>
      <c r="J22" s="112" t="s">
        <v>367</v>
      </c>
      <c r="K22" s="47" t="s">
        <v>255</v>
      </c>
      <c r="L22" s="42" t="str">
        <f t="shared" si="4"/>
        <v>Gozdowiak Adam Dr inż.</v>
      </c>
      <c r="M22" s="43" t="str">
        <f t="shared" si="5"/>
        <v xml:space="preserve">Adam | Gozdowiak | Dr inż. |  ( 053111 ) </v>
      </c>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row>
    <row r="23" spans="1:40" s="7" customFormat="1">
      <c r="A23" s="48" t="s">
        <v>208</v>
      </c>
      <c r="B23" s="23" t="s">
        <v>32</v>
      </c>
      <c r="C23" s="42" t="s">
        <v>33</v>
      </c>
      <c r="D23" s="23" t="s">
        <v>77</v>
      </c>
      <c r="E23" s="23" t="s">
        <v>78</v>
      </c>
      <c r="F23" s="29" t="str">
        <f t="shared" si="1"/>
        <v>Grycan Wiktoria Dr inż.</v>
      </c>
      <c r="G23" s="42" t="str">
        <f t="shared" si="2"/>
        <v>Wiktoria</v>
      </c>
      <c r="H23" s="30" t="s">
        <v>239</v>
      </c>
      <c r="I23" s="42" t="str">
        <f t="shared" si="3"/>
        <v>Grycan</v>
      </c>
      <c r="J23" s="88" t="s">
        <v>363</v>
      </c>
      <c r="K23" s="47" t="s">
        <v>380</v>
      </c>
      <c r="L23" s="23" t="str">
        <f t="shared" si="4"/>
        <v>Grycan Wiktoria Dr inż.</v>
      </c>
      <c r="M23" s="27" t="str">
        <f t="shared" si="5"/>
        <v xml:space="preserve">Wiktoria | Grycan | Dr inż. |  ( 05408 ) </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hidden="1">
      <c r="A24" s="48" t="s">
        <v>209</v>
      </c>
      <c r="B24" s="23" t="s">
        <v>32</v>
      </c>
      <c r="C24" s="23" t="s">
        <v>232</v>
      </c>
      <c r="D24" s="23" t="s">
        <v>76</v>
      </c>
      <c r="E24" s="23" t="s">
        <v>79</v>
      </c>
      <c r="F24" s="29" t="str">
        <f t="shared" si="1"/>
        <v>Gubański Adam Dr inż.</v>
      </c>
      <c r="G24" s="42" t="str">
        <f t="shared" si="2"/>
        <v>Adam</v>
      </c>
      <c r="H24" s="30"/>
      <c r="I24" s="42" t="str">
        <f t="shared" si="3"/>
        <v>Gubański</v>
      </c>
      <c r="J24" s="91" t="s">
        <v>360</v>
      </c>
      <c r="K24" s="31" t="s">
        <v>251</v>
      </c>
      <c r="L24" s="23" t="str">
        <f t="shared" si="4"/>
        <v>Gubański Adam Dr inż.</v>
      </c>
      <c r="M24" s="27" t="str">
        <f t="shared" si="5"/>
        <v xml:space="preserve">Adam | Gubański | Dr inż. |  ( 05103 ) </v>
      </c>
    </row>
    <row r="25" spans="1:40" s="7" customFormat="1" hidden="1">
      <c r="A25" s="48" t="s">
        <v>210</v>
      </c>
      <c r="B25" s="23" t="s">
        <v>32</v>
      </c>
      <c r="C25" s="23" t="s">
        <v>33</v>
      </c>
      <c r="D25" s="23" t="s">
        <v>31</v>
      </c>
      <c r="E25" s="23" t="s">
        <v>81</v>
      </c>
      <c r="F25" s="29" t="str">
        <f t="shared" si="1"/>
        <v>Gwoździewicz Maciej Dr inż.</v>
      </c>
      <c r="G25" s="42" t="str">
        <f t="shared" si="2"/>
        <v>Maciej</v>
      </c>
      <c r="H25" s="30" t="s">
        <v>240</v>
      </c>
      <c r="I25" s="42" t="str">
        <f t="shared" si="3"/>
        <v>Gwoździewicz</v>
      </c>
      <c r="J25" s="113" t="s">
        <v>367</v>
      </c>
      <c r="K25" s="31" t="s">
        <v>255</v>
      </c>
      <c r="L25" s="23" t="str">
        <f t="shared" si="4"/>
        <v>Gwoździewicz Maciej Dr inż.</v>
      </c>
      <c r="M25" s="27" t="str">
        <f t="shared" si="5"/>
        <v xml:space="preserve">Maciej | Gwoździewicz | Dr inż. |  ( 05389 )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7" customFormat="1">
      <c r="A26" s="48" t="s">
        <v>211</v>
      </c>
      <c r="B26" s="42" t="s">
        <v>29</v>
      </c>
      <c r="C26" s="42" t="s">
        <v>359</v>
      </c>
      <c r="D26" s="23" t="s">
        <v>46</v>
      </c>
      <c r="E26" s="23" t="s">
        <v>82</v>
      </c>
      <c r="F26" s="29" t="str">
        <f t="shared" si="1"/>
        <v>Habrych Marcin Dr hab. inż.</v>
      </c>
      <c r="G26" s="42" t="str">
        <f t="shared" si="2"/>
        <v>Marcin</v>
      </c>
      <c r="H26" s="30" t="s">
        <v>74</v>
      </c>
      <c r="I26" s="42" t="str">
        <f t="shared" si="3"/>
        <v>Habrych</v>
      </c>
      <c r="J26" s="88" t="s">
        <v>363</v>
      </c>
      <c r="K26" s="31" t="s">
        <v>253</v>
      </c>
      <c r="L26" s="23" t="str">
        <f t="shared" si="4"/>
        <v>Habrych Marcin Dr hab. inż.</v>
      </c>
      <c r="M26" s="27" t="str">
        <f t="shared" si="5"/>
        <v xml:space="preserve">Marcin | Habrych | Dr hab. inż. |  ( 05281 ) </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s="41" customFormat="1">
      <c r="A27" s="51" t="s">
        <v>379</v>
      </c>
      <c r="B27" s="42" t="s">
        <v>32</v>
      </c>
      <c r="C27" s="42" t="s">
        <v>33</v>
      </c>
      <c r="D27" s="42" t="s">
        <v>378</v>
      </c>
      <c r="E27" s="42" t="s">
        <v>84</v>
      </c>
      <c r="F27" s="45" t="str">
        <f t="shared" si="1"/>
        <v>Herlender Justyna Dr inż.</v>
      </c>
      <c r="G27" s="42" t="str">
        <f t="shared" si="2"/>
        <v>Justyna</v>
      </c>
      <c r="H27" s="46"/>
      <c r="I27" s="42" t="str">
        <f t="shared" si="3"/>
        <v>Herlender</v>
      </c>
      <c r="J27" s="137" t="s">
        <v>363</v>
      </c>
      <c r="K27" s="47" t="s">
        <v>253</v>
      </c>
      <c r="L27" s="46" t="str">
        <f t="shared" si="4"/>
        <v>Herlender Justyna Dr inż.</v>
      </c>
      <c r="M27" s="43" t="str">
        <f t="shared" si="5"/>
        <v xml:space="preserve">Justyna | Herlender | Dr inż. |  ( p52341 ) </v>
      </c>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row>
    <row r="28" spans="1:40" s="5" customFormat="1">
      <c r="A28" s="48" t="s">
        <v>212</v>
      </c>
      <c r="B28" s="23" t="s">
        <v>32</v>
      </c>
      <c r="C28" s="23" t="s">
        <v>359</v>
      </c>
      <c r="D28" s="23" t="s">
        <v>83</v>
      </c>
      <c r="E28" s="23" t="s">
        <v>84</v>
      </c>
      <c r="F28" s="29" t="str">
        <f t="shared" si="1"/>
        <v>Herlender Kazimierz Dr inż.</v>
      </c>
      <c r="G28" s="42" t="str">
        <f t="shared" si="2"/>
        <v>Kazimierz</v>
      </c>
      <c r="H28" s="30"/>
      <c r="I28" s="42" t="str">
        <f t="shared" si="3"/>
        <v>Herlender</v>
      </c>
      <c r="J28" s="88" t="s">
        <v>363</v>
      </c>
      <c r="K28" s="47" t="s">
        <v>380</v>
      </c>
      <c r="L28" s="23" t="str">
        <f t="shared" si="4"/>
        <v>Herlender Kazimierz Dr inż.</v>
      </c>
      <c r="M28" s="27" t="str">
        <f t="shared" si="5"/>
        <v xml:space="preserve">Kazimierz | Herlender | Dr inż. |  ( 05211 ) </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1:40">
      <c r="A29" s="48" t="s">
        <v>213</v>
      </c>
      <c r="B29" s="23" t="s">
        <v>75</v>
      </c>
      <c r="C29" s="23" t="s">
        <v>355</v>
      </c>
      <c r="D29" s="23" t="s">
        <v>85</v>
      </c>
      <c r="E29" s="23" t="s">
        <v>86</v>
      </c>
      <c r="F29" s="29" t="str">
        <f t="shared" si="1"/>
        <v>Iżykowski Jan Prof. dr hab. inż.</v>
      </c>
      <c r="G29" s="42" t="str">
        <f t="shared" si="2"/>
        <v>Jan</v>
      </c>
      <c r="H29" s="30" t="s">
        <v>241</v>
      </c>
      <c r="I29" s="42" t="str">
        <f t="shared" si="3"/>
        <v>Iżykowski</v>
      </c>
      <c r="J29" s="88" t="s">
        <v>363</v>
      </c>
      <c r="K29" s="31" t="s">
        <v>253</v>
      </c>
      <c r="L29" s="23" t="str">
        <f t="shared" si="4"/>
        <v>Iżykowski Jan Prof. dr hab. inż.</v>
      </c>
      <c r="M29" s="27" t="str">
        <f t="shared" si="5"/>
        <v xml:space="preserve">Jan | Iżykowski | Prof. dr hab. inż. |  ( 05212 ) </v>
      </c>
    </row>
    <row r="30" spans="1:40" s="7" customFormat="1" hidden="1">
      <c r="A30" s="48" t="s">
        <v>214</v>
      </c>
      <c r="B30" s="42" t="s">
        <v>29</v>
      </c>
      <c r="C30" s="42" t="s">
        <v>359</v>
      </c>
      <c r="D30" s="23" t="s">
        <v>36</v>
      </c>
      <c r="E30" s="23" t="s">
        <v>87</v>
      </c>
      <c r="F30" s="29" t="str">
        <f t="shared" si="1"/>
        <v>Janik Przemysław Dr hab. inż.</v>
      </c>
      <c r="G30" s="42" t="str">
        <f t="shared" si="2"/>
        <v>Przemysław</v>
      </c>
      <c r="H30" s="30"/>
      <c r="I30" s="42" t="str">
        <f t="shared" si="3"/>
        <v>Janik</v>
      </c>
      <c r="J30" s="92" t="s">
        <v>360</v>
      </c>
      <c r="K30" s="31" t="s">
        <v>251</v>
      </c>
      <c r="L30" s="23" t="str">
        <f t="shared" si="4"/>
        <v>Janik Przemysław Dr hab. inż.</v>
      </c>
      <c r="M30" s="27" t="str">
        <f t="shared" si="5"/>
        <v xml:space="preserve">Przemysław | Janik | Dr hab. inż. |  ( 05115 ) </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s="7" customFormat="1" hidden="1">
      <c r="A31" s="48" t="s">
        <v>280</v>
      </c>
      <c r="B31" s="23" t="s">
        <v>32</v>
      </c>
      <c r="C31" s="42" t="s">
        <v>232</v>
      </c>
      <c r="D31" s="23" t="s">
        <v>56</v>
      </c>
      <c r="E31" s="23" t="s">
        <v>88</v>
      </c>
      <c r="F31" s="29" t="str">
        <f t="shared" si="1"/>
        <v>Janta Tomasz Dr inż.</v>
      </c>
      <c r="G31" s="42" t="str">
        <f t="shared" si="2"/>
        <v>Tomasz</v>
      </c>
      <c r="H31" s="30" t="s">
        <v>35</v>
      </c>
      <c r="I31" s="42" t="str">
        <f t="shared" si="3"/>
        <v>Janta</v>
      </c>
      <c r="J31" s="114" t="s">
        <v>367</v>
      </c>
      <c r="K31" s="31" t="s">
        <v>255</v>
      </c>
      <c r="L31" s="23" t="str">
        <f t="shared" si="4"/>
        <v>Janta Tomasz Dr inż.</v>
      </c>
      <c r="M31" s="27" t="str">
        <f t="shared" si="5"/>
        <v xml:space="preserve">Tomasz | Janta | Dr inż. |  ( 05311 )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7" customFormat="1" hidden="1">
      <c r="A32" s="48" t="s">
        <v>281</v>
      </c>
      <c r="B32" s="42" t="s">
        <v>29</v>
      </c>
      <c r="C32" s="42" t="s">
        <v>359</v>
      </c>
      <c r="D32" s="23" t="s">
        <v>31</v>
      </c>
      <c r="E32" s="23" t="s">
        <v>89</v>
      </c>
      <c r="F32" s="29" t="str">
        <f t="shared" si="1"/>
        <v>Jaroszewski Maciej Dr hab. inż.</v>
      </c>
      <c r="G32" s="42" t="str">
        <f t="shared" si="2"/>
        <v>Maciej</v>
      </c>
      <c r="H32" s="30" t="s">
        <v>242</v>
      </c>
      <c r="I32" s="42" t="str">
        <f t="shared" si="3"/>
        <v>Jaroszewski</v>
      </c>
      <c r="J32" s="93" t="s">
        <v>360</v>
      </c>
      <c r="K32" s="31" t="s">
        <v>250</v>
      </c>
      <c r="L32" s="23" t="str">
        <f t="shared" si="4"/>
        <v>Jaroszewski Maciej Dr hab. inż.</v>
      </c>
      <c r="M32" s="27" t="str">
        <f t="shared" si="5"/>
        <v xml:space="preserve">Maciej | Jaroszewski | Dr hab. inż. |  ( 05104 ) </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s="39" customFormat="1" hidden="1">
      <c r="A33" s="51" t="s">
        <v>356</v>
      </c>
      <c r="B33" s="42" t="s">
        <v>32</v>
      </c>
      <c r="C33" s="42" t="s">
        <v>33</v>
      </c>
      <c r="D33" s="42" t="s">
        <v>102</v>
      </c>
      <c r="E33" s="42" t="s">
        <v>358</v>
      </c>
      <c r="F33" s="45" t="str">
        <f t="shared" si="1"/>
        <v>Jasiński Michał Dr inż.</v>
      </c>
      <c r="G33" s="42" t="str">
        <f t="shared" ref="G33" si="11">D33</f>
        <v>Michał</v>
      </c>
      <c r="H33" s="46"/>
      <c r="I33" s="42" t="str">
        <f t="shared" ref="I33" si="12">E33</f>
        <v>Jasiński</v>
      </c>
      <c r="J33" s="54" t="s">
        <v>360</v>
      </c>
      <c r="K33" s="47" t="s">
        <v>251</v>
      </c>
      <c r="L33" s="42" t="str">
        <f t="shared" si="4"/>
        <v>Jasiński Michał Dr inż.</v>
      </c>
      <c r="M33" s="43" t="str">
        <f t="shared" si="5"/>
        <v xml:space="preserve">Michał | Jasiński | Dr inż. |  ( p05180 ) </v>
      </c>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row>
    <row r="34" spans="1:40" s="5" customFormat="1">
      <c r="A34" s="48" t="s">
        <v>282</v>
      </c>
      <c r="B34" s="23" t="s">
        <v>32</v>
      </c>
      <c r="C34" s="23" t="s">
        <v>33</v>
      </c>
      <c r="D34" s="23" t="s">
        <v>57</v>
      </c>
      <c r="E34" s="23" t="s">
        <v>90</v>
      </c>
      <c r="F34" s="29" t="str">
        <f t="shared" ref="F34:F65" si="13">L34</f>
        <v>Jaworski Marek Dr inż.</v>
      </c>
      <c r="G34" s="42" t="str">
        <f t="shared" si="2"/>
        <v>Marek</v>
      </c>
      <c r="H34" s="30" t="s">
        <v>45</v>
      </c>
      <c r="I34" s="42" t="str">
        <f t="shared" si="3"/>
        <v>Jaworski</v>
      </c>
      <c r="J34" s="88" t="s">
        <v>363</v>
      </c>
      <c r="K34" s="47" t="s">
        <v>380</v>
      </c>
      <c r="L34" s="23" t="str">
        <f t="shared" ref="L34:L65" si="14">CONCATENATE(E34," ",D34," ",B34)</f>
        <v>Jaworski Marek Dr inż.</v>
      </c>
      <c r="M34" s="27" t="str">
        <f t="shared" ref="M34:M65" si="15">CONCATENATE(D34," | ",E34," | ",B34," | "," ( ",A34, " ) ")</f>
        <v xml:space="preserve">Marek | Jaworski | Dr inż. |  ( 05237 )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hidden="1">
      <c r="A35" s="48" t="s">
        <v>283</v>
      </c>
      <c r="B35" s="23" t="s">
        <v>75</v>
      </c>
      <c r="C35" s="42" t="s">
        <v>355</v>
      </c>
      <c r="D35" s="23" t="s">
        <v>92</v>
      </c>
      <c r="E35" s="23" t="s">
        <v>93</v>
      </c>
      <c r="F35" s="29" t="str">
        <f t="shared" si="13"/>
        <v>Kacprzyk Ryszard Prof. dr hab. inż.</v>
      </c>
      <c r="G35" s="42" t="str">
        <f t="shared" si="2"/>
        <v>Ryszard</v>
      </c>
      <c r="H35" s="30" t="s">
        <v>243</v>
      </c>
      <c r="I35" s="42" t="str">
        <f t="shared" si="3"/>
        <v>Kacprzyk</v>
      </c>
      <c r="J35" s="94" t="s">
        <v>360</v>
      </c>
      <c r="K35" s="31" t="s">
        <v>252</v>
      </c>
      <c r="L35" s="23" t="str">
        <f t="shared" si="14"/>
        <v>Kacprzyk Ryszard Prof. dr hab. inż.</v>
      </c>
      <c r="M35" s="27" t="str">
        <f t="shared" si="15"/>
        <v xml:space="preserve">Ryszard | Kacprzyk | Prof. dr hab. inż. |  ( 05106 )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41" customFormat="1" hidden="1">
      <c r="A36" s="51" t="s">
        <v>371</v>
      </c>
      <c r="B36" s="42" t="s">
        <v>32</v>
      </c>
      <c r="C36" s="42" t="s">
        <v>33</v>
      </c>
      <c r="D36" s="42" t="s">
        <v>369</v>
      </c>
      <c r="E36" s="42" t="s">
        <v>370</v>
      </c>
      <c r="F36" s="45" t="str">
        <f t="shared" si="13"/>
        <v>Kaczorowska Dominika Dr inż.</v>
      </c>
      <c r="G36" s="42" t="str">
        <f t="shared" si="2"/>
        <v>Dominika</v>
      </c>
      <c r="H36" s="46"/>
      <c r="I36" s="42" t="str">
        <f t="shared" si="3"/>
        <v>Kaczorowska</v>
      </c>
      <c r="J36" s="137" t="s">
        <v>360</v>
      </c>
      <c r="K36" s="47" t="s">
        <v>251</v>
      </c>
      <c r="L36" s="42" t="str">
        <f t="shared" si="14"/>
        <v>Kaczorowska Dominika Dr inż.</v>
      </c>
      <c r="M36" s="43" t="str">
        <f t="shared" si="15"/>
        <v xml:space="preserve">Dominika | Kaczorowska | Dr inż. |  ( p05181 ) </v>
      </c>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row>
    <row r="37" spans="1:40" s="7" customFormat="1" hidden="1">
      <c r="A37" s="48" t="s">
        <v>284</v>
      </c>
      <c r="B37" s="23" t="s">
        <v>32</v>
      </c>
      <c r="C37" s="23" t="s">
        <v>232</v>
      </c>
      <c r="D37" s="23" t="s">
        <v>45</v>
      </c>
      <c r="E37" s="23" t="s">
        <v>94</v>
      </c>
      <c r="F37" s="29" t="str">
        <f t="shared" si="13"/>
        <v>Kałwak Andrzej Dr inż.</v>
      </c>
      <c r="G37" s="42" t="str">
        <f t="shared" si="2"/>
        <v>Andrzej</v>
      </c>
      <c r="H37" s="30" t="s">
        <v>53</v>
      </c>
      <c r="I37" s="42" t="str">
        <f t="shared" si="3"/>
        <v>Kałwak</v>
      </c>
      <c r="J37" s="115" t="s">
        <v>367</v>
      </c>
      <c r="K37" s="31" t="s">
        <v>255</v>
      </c>
      <c r="L37" s="23" t="str">
        <f t="shared" si="14"/>
        <v>Kałwak Andrzej Dr inż.</v>
      </c>
      <c r="M37" s="27" t="str">
        <f t="shared" si="15"/>
        <v xml:space="preserve">Andrzej | Kałwak | Dr inż. |  ( 05313 )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6" customFormat="1" hidden="1">
      <c r="A38" s="48" t="s">
        <v>285</v>
      </c>
      <c r="B38" s="42" t="s">
        <v>29</v>
      </c>
      <c r="C38" s="42" t="s">
        <v>359</v>
      </c>
      <c r="D38" s="23" t="s">
        <v>46</v>
      </c>
      <c r="E38" s="23" t="s">
        <v>96</v>
      </c>
      <c r="F38" s="29" t="str">
        <f t="shared" si="13"/>
        <v>Kamiński Marcin Dr hab. inż.</v>
      </c>
      <c r="G38" s="42" t="str">
        <f t="shared" si="2"/>
        <v>Marcin</v>
      </c>
      <c r="H38" s="30"/>
      <c r="I38" s="42" t="str">
        <f t="shared" si="3"/>
        <v>Kamiński</v>
      </c>
      <c r="J38" s="116" t="s">
        <v>367</v>
      </c>
      <c r="K38" s="31" t="s">
        <v>256</v>
      </c>
      <c r="L38" s="23" t="str">
        <f t="shared" si="14"/>
        <v>Kamiński Marcin Dr hab. inż.</v>
      </c>
      <c r="M38" s="27" t="str">
        <f t="shared" si="15"/>
        <v xml:space="preserve">Marcin | Kamiński | Dr hab. inż. |  ( 05373 )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7" customFormat="1" hidden="1">
      <c r="A39" s="48" t="s">
        <v>286</v>
      </c>
      <c r="B39" s="23" t="s">
        <v>29</v>
      </c>
      <c r="C39" s="23" t="s">
        <v>232</v>
      </c>
      <c r="D39" s="23" t="s">
        <v>97</v>
      </c>
      <c r="E39" s="23" t="s">
        <v>98</v>
      </c>
      <c r="F39" s="29" t="str">
        <f t="shared" si="13"/>
        <v>Karolewski Bogusław Dr hab. inż.</v>
      </c>
      <c r="G39" s="42" t="str">
        <f t="shared" si="2"/>
        <v>Bogusław</v>
      </c>
      <c r="H39" s="30" t="s">
        <v>100</v>
      </c>
      <c r="I39" s="42" t="str">
        <f t="shared" si="3"/>
        <v>Karolewski</v>
      </c>
      <c r="J39" s="117" t="s">
        <v>367</v>
      </c>
      <c r="K39" s="31" t="s">
        <v>256</v>
      </c>
      <c r="L39" s="23" t="str">
        <f t="shared" si="14"/>
        <v>Karolewski Bogusław Dr hab. inż.</v>
      </c>
      <c r="M39" s="27" t="str">
        <f t="shared" si="15"/>
        <v xml:space="preserve">Bogusław | Karolewski | Dr hab. inż. |  ( 05314 )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hidden="1">
      <c r="A40" s="48" t="s">
        <v>287</v>
      </c>
      <c r="B40" s="23" t="s">
        <v>32</v>
      </c>
      <c r="C40" s="23" t="s">
        <v>33</v>
      </c>
      <c r="D40" s="23" t="s">
        <v>95</v>
      </c>
      <c r="E40" s="23" t="s">
        <v>99</v>
      </c>
      <c r="F40" s="29" t="str">
        <f t="shared" si="13"/>
        <v>Kisiel Anna Dr inż.</v>
      </c>
      <c r="G40" s="42" t="str">
        <f t="shared" si="2"/>
        <v>Anna</v>
      </c>
      <c r="H40" s="30"/>
      <c r="I40" s="42" t="str">
        <f t="shared" si="3"/>
        <v>Kisiel</v>
      </c>
      <c r="J40" s="55" t="s">
        <v>360</v>
      </c>
      <c r="K40" s="31" t="s">
        <v>252</v>
      </c>
      <c r="L40" s="23" t="str">
        <f t="shared" si="14"/>
        <v>Kisiel Anna Dr inż.</v>
      </c>
      <c r="M40" s="27" t="str">
        <f t="shared" si="15"/>
        <v xml:space="preserve">Anna | Kisiel | Dr inż. |  ( 05107 )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48" t="s">
        <v>288</v>
      </c>
      <c r="B41" s="23" t="s">
        <v>28</v>
      </c>
      <c r="C41" s="23" t="s">
        <v>259</v>
      </c>
      <c r="D41" s="23" t="s">
        <v>103</v>
      </c>
      <c r="E41" s="23" t="s">
        <v>104</v>
      </c>
      <c r="F41" s="29" t="str">
        <f t="shared" si="13"/>
        <v>Kobusiński Mirosław Mgr inż.</v>
      </c>
      <c r="G41" s="42" t="str">
        <f t="shared" si="2"/>
        <v>Mirosław</v>
      </c>
      <c r="H41" s="30" t="s">
        <v>125</v>
      </c>
      <c r="I41" s="42" t="str">
        <f t="shared" si="3"/>
        <v>Kobusiński</v>
      </c>
      <c r="J41" s="88" t="s">
        <v>363</v>
      </c>
      <c r="K41" s="47" t="s">
        <v>380</v>
      </c>
      <c r="L41" s="23" t="str">
        <f t="shared" si="14"/>
        <v>Kobusiński Mirosław Mgr inż.</v>
      </c>
      <c r="M41" s="27" t="str">
        <f t="shared" si="15"/>
        <v xml:space="preserve">Mirosław | Kobusiński | Mgr inż. |  ( 05218 )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7" customFormat="1">
      <c r="A42" s="48" t="s">
        <v>289</v>
      </c>
      <c r="B42" s="23" t="s">
        <v>32</v>
      </c>
      <c r="C42" s="42" t="s">
        <v>33</v>
      </c>
      <c r="D42" s="23" t="s">
        <v>41</v>
      </c>
      <c r="E42" s="23" t="s">
        <v>105</v>
      </c>
      <c r="F42" s="29" t="str">
        <f t="shared" si="13"/>
        <v>Konieczny Janusz Dr inż.</v>
      </c>
      <c r="G42" s="42" t="str">
        <f t="shared" si="2"/>
        <v>Janusz</v>
      </c>
      <c r="H42" s="30" t="s">
        <v>34</v>
      </c>
      <c r="I42" s="42" t="str">
        <f t="shared" si="3"/>
        <v>Konieczny</v>
      </c>
      <c r="J42" s="88" t="s">
        <v>363</v>
      </c>
      <c r="K42" s="47" t="s">
        <v>380</v>
      </c>
      <c r="L42" s="23" t="str">
        <f t="shared" si="14"/>
        <v>Konieczny Janusz Dr inż.</v>
      </c>
      <c r="M42" s="27" t="str">
        <f t="shared" si="15"/>
        <v xml:space="preserve">Janusz | Konieczny | Dr inż. |  ( 05269 ) </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7" customFormat="1" hidden="1">
      <c r="A43" s="48" t="s">
        <v>290</v>
      </c>
      <c r="B43" s="23" t="s">
        <v>32</v>
      </c>
      <c r="C43" s="23" t="s">
        <v>33</v>
      </c>
      <c r="D43" s="23" t="s">
        <v>106</v>
      </c>
      <c r="E43" s="23" t="s">
        <v>107</v>
      </c>
      <c r="F43" s="29" t="str">
        <f t="shared" si="13"/>
        <v>Kosobudzki Grzegorz Dr inż.</v>
      </c>
      <c r="G43" s="42" t="str">
        <f t="shared" si="2"/>
        <v>Grzegorz</v>
      </c>
      <c r="H43" s="30" t="s">
        <v>102</v>
      </c>
      <c r="I43" s="42" t="str">
        <f t="shared" si="3"/>
        <v>Kosobudzki</v>
      </c>
      <c r="J43" s="118" t="s">
        <v>367</v>
      </c>
      <c r="K43" s="31" t="s">
        <v>255</v>
      </c>
      <c r="L43" s="23" t="str">
        <f t="shared" si="14"/>
        <v>Kosobudzki Grzegorz Dr inż.</v>
      </c>
      <c r="M43" s="27" t="str">
        <f t="shared" si="15"/>
        <v xml:space="preserve">Grzegorz | Kosobudzki | Dr inż. |  ( 05320 ) </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7" customFormat="1" hidden="1">
      <c r="A44" s="48" t="s">
        <v>291</v>
      </c>
      <c r="B44" s="23" t="s">
        <v>32</v>
      </c>
      <c r="C44" s="23" t="s">
        <v>33</v>
      </c>
      <c r="D44" s="23" t="s">
        <v>61</v>
      </c>
      <c r="E44" s="23" t="s">
        <v>108</v>
      </c>
      <c r="F44" s="29" t="str">
        <f t="shared" si="13"/>
        <v>Kostyła Paweł Dr inż.</v>
      </c>
      <c r="G44" s="42" t="str">
        <f t="shared" si="2"/>
        <v>Paweł</v>
      </c>
      <c r="H44" s="30" t="s">
        <v>56</v>
      </c>
      <c r="I44" s="42" t="str">
        <f t="shared" si="3"/>
        <v>Kostyła</v>
      </c>
      <c r="J44" s="56" t="s">
        <v>360</v>
      </c>
      <c r="K44" s="31" t="s">
        <v>251</v>
      </c>
      <c r="L44" s="23" t="str">
        <f t="shared" si="14"/>
        <v>Kostyła Paweł Dr inż.</v>
      </c>
      <c r="M44" s="27" t="str">
        <f t="shared" si="15"/>
        <v xml:space="preserve">Paweł | Kostyła | Dr inż. |  ( 05108 )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s="6" customFormat="1">
      <c r="A45" s="48" t="s">
        <v>292</v>
      </c>
      <c r="B45" s="23" t="s">
        <v>32</v>
      </c>
      <c r="C45" s="42" t="s">
        <v>33</v>
      </c>
      <c r="D45" s="23" t="s">
        <v>57</v>
      </c>
      <c r="E45" s="23" t="s">
        <v>109</v>
      </c>
      <c r="F45" s="29" t="str">
        <f t="shared" si="13"/>
        <v>Kott Marek Dr inż.</v>
      </c>
      <c r="G45" s="42" t="str">
        <f t="shared" si="2"/>
        <v>Marek</v>
      </c>
      <c r="H45" s="30" t="s">
        <v>114</v>
      </c>
      <c r="I45" s="42" t="str">
        <f t="shared" si="3"/>
        <v>Kott</v>
      </c>
      <c r="J45" s="88" t="s">
        <v>363</v>
      </c>
      <c r="K45" s="31" t="s">
        <v>254</v>
      </c>
      <c r="L45" s="23" t="str">
        <f t="shared" si="14"/>
        <v>Kott Marek Dr inż.</v>
      </c>
      <c r="M45" s="27" t="str">
        <f t="shared" si="15"/>
        <v xml:space="preserve">Marek | Kott | Dr inż. |  ( 05297 ) </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7" customFormat="1" hidden="1">
      <c r="A46" s="48" t="s">
        <v>293</v>
      </c>
      <c r="B46" s="23" t="s">
        <v>75</v>
      </c>
      <c r="C46" s="23" t="s">
        <v>355</v>
      </c>
      <c r="D46" s="23" t="s">
        <v>110</v>
      </c>
      <c r="E46" s="23" t="s">
        <v>111</v>
      </c>
      <c r="F46" s="29" t="str">
        <f t="shared" si="13"/>
        <v>Kowalski Czesław Prof. dr hab. inż.</v>
      </c>
      <c r="G46" s="42" t="str">
        <f t="shared" si="2"/>
        <v>Czesław</v>
      </c>
      <c r="H46" s="30" t="s">
        <v>238</v>
      </c>
      <c r="I46" s="42" t="str">
        <f t="shared" si="3"/>
        <v>Kowalski</v>
      </c>
      <c r="J46" s="119" t="s">
        <v>367</v>
      </c>
      <c r="K46" s="31" t="s">
        <v>256</v>
      </c>
      <c r="L46" s="23" t="str">
        <f t="shared" si="14"/>
        <v>Kowalski Czesław Prof. dr hab. inż.</v>
      </c>
      <c r="M46" s="27" t="str">
        <f t="shared" si="15"/>
        <v xml:space="preserve">Czesław | Kowalski | Prof. dr hab. inż. |  ( 05321 )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hidden="1">
      <c r="A47" s="48" t="s">
        <v>294</v>
      </c>
      <c r="B47" s="23" t="s">
        <v>32</v>
      </c>
      <c r="C47" s="23" t="s">
        <v>33</v>
      </c>
      <c r="D47" s="23" t="s">
        <v>54</v>
      </c>
      <c r="E47" s="23" t="s">
        <v>112</v>
      </c>
      <c r="F47" s="29" t="str">
        <f t="shared" si="13"/>
        <v>Krawczyk Krystian Dr inż.</v>
      </c>
      <c r="G47" s="42" t="str">
        <f t="shared" si="2"/>
        <v>Krystian</v>
      </c>
      <c r="H47" s="30"/>
      <c r="I47" s="42" t="str">
        <f t="shared" si="3"/>
        <v>Krawczyk</v>
      </c>
      <c r="J47" s="57" t="s">
        <v>360</v>
      </c>
      <c r="K47" s="31" t="s">
        <v>252</v>
      </c>
      <c r="L47" s="23" t="str">
        <f t="shared" si="14"/>
        <v>Krawczyk Krystian Dr inż.</v>
      </c>
      <c r="M47" s="27" t="str">
        <f t="shared" si="15"/>
        <v xml:space="preserve">Krystian | Krawczyk | Dr inż. |  ( 05157 ) </v>
      </c>
    </row>
    <row r="48" spans="1:40" s="6" customFormat="1" hidden="1">
      <c r="A48" s="48" t="s">
        <v>295</v>
      </c>
      <c r="B48" s="42" t="s">
        <v>32</v>
      </c>
      <c r="C48" s="42" t="s">
        <v>33</v>
      </c>
      <c r="D48" s="23" t="s">
        <v>114</v>
      </c>
      <c r="E48" s="23" t="s">
        <v>115</v>
      </c>
      <c r="F48" s="29" t="str">
        <f t="shared" si="13"/>
        <v>Leicht Aleksander Dr inż.</v>
      </c>
      <c r="G48" s="42" t="str">
        <f t="shared" si="2"/>
        <v>Aleksander</v>
      </c>
      <c r="H48" s="30"/>
      <c r="I48" s="42" t="str">
        <f t="shared" si="3"/>
        <v>Leicht</v>
      </c>
      <c r="J48" s="120" t="s">
        <v>367</v>
      </c>
      <c r="K48" s="31" t="s">
        <v>255</v>
      </c>
      <c r="L48" s="23" t="str">
        <f t="shared" si="14"/>
        <v>Leicht Aleksander Dr inż.</v>
      </c>
      <c r="M48" s="27" t="str">
        <f t="shared" si="15"/>
        <v xml:space="preserve">Aleksander | Leicht | Dr inż. |  ( 5388 ) </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7" customFormat="1" hidden="1">
      <c r="A49" s="48" t="s">
        <v>296</v>
      </c>
      <c r="B49" s="42" t="s">
        <v>75</v>
      </c>
      <c r="C49" s="42" t="s">
        <v>355</v>
      </c>
      <c r="D49" s="23" t="s">
        <v>101</v>
      </c>
      <c r="E49" s="23" t="s">
        <v>116</v>
      </c>
      <c r="F49" s="29" t="str">
        <f t="shared" si="13"/>
        <v>Leonowicz Zbigniew Prof. dr hab. inż.</v>
      </c>
      <c r="G49" s="42" t="str">
        <f t="shared" si="2"/>
        <v>Zbigniew</v>
      </c>
      <c r="H49" s="30" t="s">
        <v>239</v>
      </c>
      <c r="I49" s="42" t="str">
        <f t="shared" si="3"/>
        <v>Leonowicz</v>
      </c>
      <c r="J49" s="95" t="s">
        <v>360</v>
      </c>
      <c r="K49" s="31" t="s">
        <v>251</v>
      </c>
      <c r="L49" s="23" t="str">
        <f t="shared" si="14"/>
        <v>Leonowicz Zbigniew Prof. dr hab. inż.</v>
      </c>
      <c r="M49" s="27" t="str">
        <f t="shared" si="15"/>
        <v xml:space="preserve">Zbigniew | Leonowicz | Prof. dr hab. inż. |  ( 05110 )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6" customFormat="1" hidden="1">
      <c r="A50" s="48" t="s">
        <v>297</v>
      </c>
      <c r="B50" s="23" t="s">
        <v>32</v>
      </c>
      <c r="C50" s="42" t="s">
        <v>33</v>
      </c>
      <c r="D50" s="23" t="s">
        <v>46</v>
      </c>
      <c r="E50" s="23" t="s">
        <v>117</v>
      </c>
      <c r="F50" s="29" t="str">
        <f t="shared" si="13"/>
        <v>Lewandowski Marcin Dr inż.</v>
      </c>
      <c r="G50" s="42" t="str">
        <f t="shared" si="2"/>
        <v>Marcin</v>
      </c>
      <c r="H50" s="30" t="s">
        <v>244</v>
      </c>
      <c r="I50" s="42" t="str">
        <f t="shared" si="3"/>
        <v>Lewandowski</v>
      </c>
      <c r="J50" s="58" t="s">
        <v>360</v>
      </c>
      <c r="K50" s="31" t="s">
        <v>252</v>
      </c>
      <c r="L50" s="23" t="str">
        <f t="shared" si="14"/>
        <v>Lewandowski Marcin Dr inż.</v>
      </c>
      <c r="M50" s="27" t="str">
        <f t="shared" si="15"/>
        <v xml:space="preserve">Marcin | Lewandowski | Dr inż. |  ( 05166 ) </v>
      </c>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1:40" s="5" customFormat="1">
      <c r="A51" s="48" t="s">
        <v>298</v>
      </c>
      <c r="B51" s="23" t="s">
        <v>29</v>
      </c>
      <c r="C51" s="23" t="s">
        <v>359</v>
      </c>
      <c r="D51" s="23" t="s">
        <v>60</v>
      </c>
      <c r="E51" s="23" t="s">
        <v>118</v>
      </c>
      <c r="F51" s="29" t="str">
        <f t="shared" si="13"/>
        <v>Lis Robert Dr hab. inż.</v>
      </c>
      <c r="G51" s="42" t="str">
        <f t="shared" si="2"/>
        <v>Robert</v>
      </c>
      <c r="H51" s="30" t="s">
        <v>45</v>
      </c>
      <c r="I51" s="42" t="str">
        <f t="shared" si="3"/>
        <v>Lis</v>
      </c>
      <c r="J51" s="88" t="s">
        <v>363</v>
      </c>
      <c r="K51" s="31" t="s">
        <v>254</v>
      </c>
      <c r="L51" s="23" t="str">
        <f t="shared" si="14"/>
        <v>Lis Robert Dr hab. inż.</v>
      </c>
      <c r="M51" s="27" t="str">
        <f t="shared" si="15"/>
        <v xml:space="preserve">Robert | Lis | Dr hab. inż. |  ( 05210 )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39" customFormat="1" hidden="1">
      <c r="A52" s="48" t="s">
        <v>351</v>
      </c>
      <c r="B52" s="42" t="s">
        <v>32</v>
      </c>
      <c r="C52" s="42" t="s">
        <v>33</v>
      </c>
      <c r="D52" s="42" t="s">
        <v>80</v>
      </c>
      <c r="E52" s="42" t="s">
        <v>352</v>
      </c>
      <c r="F52" s="45" t="str">
        <f t="shared" ref="F52" si="16">L52</f>
        <v>Listwan Jacek Dr inż.</v>
      </c>
      <c r="G52" s="42" t="str">
        <f t="shared" ref="G52" si="17">D52</f>
        <v>Jacek</v>
      </c>
      <c r="H52" s="46"/>
      <c r="I52" s="42" t="str">
        <f t="shared" ref="I52" si="18">E52</f>
        <v>Listwan</v>
      </c>
      <c r="J52" s="121" t="s">
        <v>367</v>
      </c>
      <c r="K52" s="47" t="s">
        <v>256</v>
      </c>
      <c r="L52" s="42" t="str">
        <f t="shared" ref="L52" si="19">CONCATENATE(E52," ",D52," ",B52)</f>
        <v>Listwan Jacek Dr inż.</v>
      </c>
      <c r="M52" s="43" t="str">
        <f t="shared" ref="M52" si="20">CONCATENATE(D52," | ",E52," | ",B52," | "," ( ",A52, " ) ")</f>
        <v xml:space="preserve">Jacek | Listwan | Dr inż. |  ( p53100 ) </v>
      </c>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s="7" customFormat="1">
      <c r="A53" s="48" t="s">
        <v>299</v>
      </c>
      <c r="B53" s="23" t="s">
        <v>32</v>
      </c>
      <c r="C53" s="23" t="s">
        <v>232</v>
      </c>
      <c r="D53" s="23" t="s">
        <v>103</v>
      </c>
      <c r="E53" s="23" t="s">
        <v>119</v>
      </c>
      <c r="F53" s="29" t="str">
        <f t="shared" si="13"/>
        <v>Łabuzek Mirosław Dr inż.</v>
      </c>
      <c r="G53" s="42" t="str">
        <f t="shared" si="2"/>
        <v>Mirosław</v>
      </c>
      <c r="H53" s="30"/>
      <c r="I53" s="42" t="str">
        <f t="shared" si="3"/>
        <v>Łabuzek</v>
      </c>
      <c r="J53" s="88" t="s">
        <v>363</v>
      </c>
      <c r="K53" s="31" t="s">
        <v>254</v>
      </c>
      <c r="L53" s="23" t="str">
        <f t="shared" si="14"/>
        <v>Łabuzek Mirosław Dr inż.</v>
      </c>
      <c r="M53" s="27" t="str">
        <f t="shared" si="15"/>
        <v xml:space="preserve">Mirosław | Łabuzek | Dr inż. |  ( 05225z ) </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6" customFormat="1" hidden="1">
      <c r="A54" s="48" t="s">
        <v>300</v>
      </c>
      <c r="B54" s="23" t="s">
        <v>32</v>
      </c>
      <c r="C54" s="23" t="s">
        <v>33</v>
      </c>
      <c r="D54" s="23" t="s">
        <v>120</v>
      </c>
      <c r="E54" s="23" t="s">
        <v>121</v>
      </c>
      <c r="F54" s="29" t="str">
        <f t="shared" si="13"/>
        <v>Ładniak Lesław Dr inż.</v>
      </c>
      <c r="G54" s="42" t="str">
        <f t="shared" si="2"/>
        <v>Lesław</v>
      </c>
      <c r="H54" s="30" t="s">
        <v>76</v>
      </c>
      <c r="I54" s="42" t="str">
        <f t="shared" si="3"/>
        <v>Ładniak</v>
      </c>
      <c r="J54" s="59" t="s">
        <v>360</v>
      </c>
      <c r="K54" s="31" t="s">
        <v>251</v>
      </c>
      <c r="L54" s="23" t="str">
        <f t="shared" si="14"/>
        <v>Ładniak Lesław Dr inż.</v>
      </c>
      <c r="M54" s="27" t="str">
        <f t="shared" si="15"/>
        <v xml:space="preserve">Lesław | Ładniak | Dr inż. |  ( 05112 )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7" customFormat="1" hidden="1">
      <c r="A55" s="48" t="s">
        <v>301</v>
      </c>
      <c r="B55" s="23" t="s">
        <v>29</v>
      </c>
      <c r="C55" s="42" t="s">
        <v>359</v>
      </c>
      <c r="D55" s="23" t="s">
        <v>123</v>
      </c>
      <c r="E55" s="23" t="s">
        <v>124</v>
      </c>
      <c r="F55" s="29" t="str">
        <f t="shared" si="13"/>
        <v>Łowkis Bożena Dr hab. inż.</v>
      </c>
      <c r="G55" s="42" t="str">
        <f t="shared" si="2"/>
        <v>Bożena</v>
      </c>
      <c r="H55" s="30"/>
      <c r="I55" s="42" t="str">
        <f t="shared" si="3"/>
        <v>Łowkis</v>
      </c>
      <c r="J55" s="96" t="s">
        <v>360</v>
      </c>
      <c r="K55" s="31" t="s">
        <v>252</v>
      </c>
      <c r="L55" s="23" t="str">
        <f t="shared" si="14"/>
        <v>Łowkis Bożena Dr hab. inż.</v>
      </c>
      <c r="M55" s="27" t="str">
        <f t="shared" si="15"/>
        <v xml:space="preserve">Bożena | Łowkis | Dr hab. inż. |  ( 05114 ) </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6" customFormat="1">
      <c r="A56" s="48" t="s">
        <v>302</v>
      </c>
      <c r="B56" s="23" t="s">
        <v>32</v>
      </c>
      <c r="C56" s="42" t="s">
        <v>33</v>
      </c>
      <c r="D56" s="23" t="s">
        <v>60</v>
      </c>
      <c r="E56" s="23" t="s">
        <v>126</v>
      </c>
      <c r="F56" s="29" t="str">
        <f t="shared" si="13"/>
        <v>Łukomski Robert Dr inż.</v>
      </c>
      <c r="G56" s="42" t="str">
        <f t="shared" si="2"/>
        <v>Robert</v>
      </c>
      <c r="H56" s="30" t="s">
        <v>34</v>
      </c>
      <c r="I56" s="42" t="str">
        <f t="shared" si="3"/>
        <v>Łukomski</v>
      </c>
      <c r="J56" s="63" t="s">
        <v>363</v>
      </c>
      <c r="K56" s="31" t="s">
        <v>254</v>
      </c>
      <c r="L56" s="23" t="str">
        <f t="shared" si="14"/>
        <v>Łukomski Robert Dr inż.</v>
      </c>
      <c r="M56" s="27" t="str">
        <f t="shared" si="15"/>
        <v xml:space="preserve">Robert | Łukomski | Dr inż. |  ( 05216 )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7" customFormat="1">
      <c r="A57" s="48" t="s">
        <v>303</v>
      </c>
      <c r="B57" s="23" t="s">
        <v>29</v>
      </c>
      <c r="C57" s="42" t="s">
        <v>359</v>
      </c>
      <c r="D57" s="23" t="s">
        <v>103</v>
      </c>
      <c r="E57" s="23" t="s">
        <v>127</v>
      </c>
      <c r="F57" s="29" t="str">
        <f t="shared" si="13"/>
        <v>Łukowicz Mirosław Dr hab. inż.</v>
      </c>
      <c r="G57" s="42" t="str">
        <f t="shared" si="2"/>
        <v>Mirosław</v>
      </c>
      <c r="H57" s="30"/>
      <c r="I57" s="42" t="str">
        <f t="shared" si="3"/>
        <v>Łukowicz</v>
      </c>
      <c r="J57" s="64" t="s">
        <v>363</v>
      </c>
      <c r="K57" s="31" t="s">
        <v>253</v>
      </c>
      <c r="L57" s="23" t="str">
        <f t="shared" si="14"/>
        <v>Łukowicz Mirosław Dr hab. inż.</v>
      </c>
      <c r="M57" s="27" t="str">
        <f t="shared" si="15"/>
        <v xml:space="preserve">Mirosław | Łukowicz | Dr hab. inż. |  ( 05227 )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6" customFormat="1" hidden="1">
      <c r="A58" s="48" t="s">
        <v>304</v>
      </c>
      <c r="B58" s="23" t="s">
        <v>32</v>
      </c>
      <c r="C58" s="23" t="s">
        <v>232</v>
      </c>
      <c r="D58" s="23" t="s">
        <v>53</v>
      </c>
      <c r="E58" s="23" t="s">
        <v>128</v>
      </c>
      <c r="F58" s="29" t="str">
        <f t="shared" si="13"/>
        <v>Madej Piotr Dr inż.</v>
      </c>
      <c r="G58" s="42" t="str">
        <f t="shared" si="2"/>
        <v>Piotr</v>
      </c>
      <c r="H58" s="30" t="s">
        <v>34</v>
      </c>
      <c r="I58" s="42" t="str">
        <f t="shared" si="3"/>
        <v>Madej</v>
      </c>
      <c r="J58" s="122" t="s">
        <v>367</v>
      </c>
      <c r="K58" s="31" t="s">
        <v>255</v>
      </c>
      <c r="L58" s="23" t="str">
        <f t="shared" si="14"/>
        <v>Madej Piotr Dr inż.</v>
      </c>
      <c r="M58" s="27" t="str">
        <f t="shared" si="15"/>
        <v xml:space="preserve">Piotr | Madej | Dr inż. |  ( 05328 ) </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s="4" customFormat="1" hidden="1">
      <c r="A59" s="48" t="s">
        <v>305</v>
      </c>
      <c r="B59" s="23" t="s">
        <v>29</v>
      </c>
      <c r="C59" s="42" t="s">
        <v>359</v>
      </c>
      <c r="D59" s="23" t="s">
        <v>44</v>
      </c>
      <c r="E59" s="23" t="s">
        <v>129</v>
      </c>
      <c r="F59" s="29" t="str">
        <f t="shared" si="13"/>
        <v>Makowski Krzysztof Dr hab. inż.</v>
      </c>
      <c r="G59" s="42" t="str">
        <f t="shared" si="2"/>
        <v>Krzysztof</v>
      </c>
      <c r="H59" s="30"/>
      <c r="I59" s="42" t="str">
        <f t="shared" si="3"/>
        <v>Makowski</v>
      </c>
      <c r="J59" s="123" t="s">
        <v>367</v>
      </c>
      <c r="K59" s="31" t="s">
        <v>255</v>
      </c>
      <c r="L59" s="23" t="str">
        <f t="shared" si="14"/>
        <v>Makowski Krzysztof Dr hab. inż.</v>
      </c>
      <c r="M59" s="27" t="str">
        <f t="shared" si="15"/>
        <v xml:space="preserve">Krzysztof | Makowski | Dr hab. inż. |  ( 05329 ) </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s="39" customFormat="1">
      <c r="A60" s="48" t="s">
        <v>306</v>
      </c>
      <c r="B60" s="42" t="s">
        <v>32</v>
      </c>
      <c r="C60" s="42" t="s">
        <v>232</v>
      </c>
      <c r="D60" s="42" t="s">
        <v>57</v>
      </c>
      <c r="E60" s="42" t="s">
        <v>271</v>
      </c>
      <c r="F60" s="45" t="str">
        <f t="shared" ref="F60" si="21">L60</f>
        <v>Michalik Marek Dr inż.</v>
      </c>
      <c r="G60" s="42" t="str">
        <f t="shared" ref="G60" si="22">D60</f>
        <v>Marek</v>
      </c>
      <c r="H60" s="46"/>
      <c r="I60" s="42" t="str">
        <f t="shared" ref="I60" si="23">E60</f>
        <v>Michalik</v>
      </c>
      <c r="J60" s="65" t="s">
        <v>363</v>
      </c>
      <c r="K60" s="47" t="s">
        <v>253</v>
      </c>
      <c r="L60" s="42" t="str">
        <f t="shared" ref="L60" si="24">CONCATENATE(E60," ",D60," ",B60)</f>
        <v>Michalik Marek Dr inż.</v>
      </c>
      <c r="M60" s="43" t="str">
        <f t="shared" ref="M60" si="25">CONCATENATE(D60," | ",E60," | ",B60," | "," ( ",A60, " ) ")</f>
        <v xml:space="preserve">Marek | Michalik | Dr inż. |  ( 05233z ) </v>
      </c>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spans="1:40" s="5" customFormat="1">
      <c r="A61" s="48" t="s">
        <v>307</v>
      </c>
      <c r="B61" s="23" t="s">
        <v>75</v>
      </c>
      <c r="C61" s="23" t="s">
        <v>232</v>
      </c>
      <c r="D61" s="23" t="s">
        <v>131</v>
      </c>
      <c r="E61" s="23" t="s">
        <v>132</v>
      </c>
      <c r="F61" s="29" t="str">
        <f t="shared" si="13"/>
        <v>Miedziński Bogdan Prof. dr hab. inż.</v>
      </c>
      <c r="G61" s="42" t="str">
        <f t="shared" si="2"/>
        <v>Bogdan</v>
      </c>
      <c r="H61" s="30" t="s">
        <v>83</v>
      </c>
      <c r="I61" s="42" t="str">
        <f t="shared" si="3"/>
        <v>Miedziński</v>
      </c>
      <c r="J61" s="66" t="s">
        <v>363</v>
      </c>
      <c r="K61" s="31" t="s">
        <v>253</v>
      </c>
      <c r="L61" s="23" t="str">
        <f t="shared" si="14"/>
        <v>Miedziński Bogdan Prof. dr hab. inż.</v>
      </c>
      <c r="M61" s="27" t="str">
        <f t="shared" si="15"/>
        <v xml:space="preserve">Bogdan | Miedziński | Prof. dr hab. inż. |  ( 05234z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39" customFormat="1" hidden="1">
      <c r="A62" s="137" t="s">
        <v>376</v>
      </c>
      <c r="B62" s="42" t="s">
        <v>32</v>
      </c>
      <c r="C62" s="42" t="s">
        <v>33</v>
      </c>
      <c r="D62" s="42" t="s">
        <v>374</v>
      </c>
      <c r="E62" s="42" t="s">
        <v>375</v>
      </c>
      <c r="F62" s="45" t="str">
        <f t="shared" si="13"/>
        <v>Mirkowska Agnieszka Dr inż.</v>
      </c>
      <c r="G62" s="42" t="str">
        <f t="shared" si="2"/>
        <v>Agnieszka</v>
      </c>
      <c r="H62" s="46"/>
      <c r="I62" s="42" t="str">
        <f t="shared" si="3"/>
        <v>Mirkowska</v>
      </c>
      <c r="J62" s="137" t="s">
        <v>360</v>
      </c>
      <c r="K62" s="47" t="s">
        <v>252</v>
      </c>
      <c r="L62" s="42" t="str">
        <f t="shared" si="14"/>
        <v>Mirkowska Agnieszka Dr inż.</v>
      </c>
      <c r="M62" s="43" t="str">
        <f t="shared" si="15"/>
        <v xml:space="preserve">Agnieszka | Mirkowska | Dr inż. |  ( 05178 ) </v>
      </c>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row>
    <row r="63" spans="1:40" s="39" customFormat="1">
      <c r="A63" s="48" t="s">
        <v>308</v>
      </c>
      <c r="B63" s="42" t="s">
        <v>32</v>
      </c>
      <c r="C63" s="42" t="s">
        <v>33</v>
      </c>
      <c r="D63" s="42" t="s">
        <v>267</v>
      </c>
      <c r="E63" s="42" t="s">
        <v>268</v>
      </c>
      <c r="F63" s="45" t="str">
        <f t="shared" ref="F63" si="26">L63</f>
        <v>Nalepa Radosław Dr inż.</v>
      </c>
      <c r="G63" s="42" t="str">
        <f t="shared" ref="G63" si="27">D63</f>
        <v>Radosław</v>
      </c>
      <c r="H63" s="46"/>
      <c r="I63" s="42" t="str">
        <f t="shared" ref="I63" si="28">E63</f>
        <v>Nalepa</v>
      </c>
      <c r="J63" s="67" t="s">
        <v>363</v>
      </c>
      <c r="K63" s="47" t="s">
        <v>254</v>
      </c>
      <c r="L63" s="42" t="str">
        <f t="shared" ref="L63" si="29">CONCATENATE(E63," ",D63," ",B63)</f>
        <v>Nalepa Radosław Dr inż.</v>
      </c>
      <c r="M63" s="43" t="str">
        <f t="shared" ref="M63" si="30">CONCATENATE(D63," | ",E63," | ",B63," | "," ( ",A63, " ) ")</f>
        <v xml:space="preserve">Radosław | Nalepa | Dr inż. |  ( 05386 ) </v>
      </c>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row>
    <row r="64" spans="1:40" s="5" customFormat="1" hidden="1">
      <c r="A64" s="48" t="s">
        <v>309</v>
      </c>
      <c r="B64" s="23" t="s">
        <v>75</v>
      </c>
      <c r="C64" s="23" t="s">
        <v>232</v>
      </c>
      <c r="D64" s="23" t="s">
        <v>133</v>
      </c>
      <c r="E64" s="23" t="s">
        <v>134</v>
      </c>
      <c r="F64" s="29" t="str">
        <f t="shared" si="13"/>
        <v>Nawrocki Zdzisław Prof. dr hab. inż.</v>
      </c>
      <c r="G64" s="42" t="str">
        <f t="shared" ref="G64:G109" si="31">D64</f>
        <v>Zdzisław</v>
      </c>
      <c r="H64" s="30" t="s">
        <v>110</v>
      </c>
      <c r="I64" s="42" t="str">
        <f t="shared" ref="I64:I109" si="32">E64</f>
        <v>Nawrocki</v>
      </c>
      <c r="J64" s="124" t="s">
        <v>367</v>
      </c>
      <c r="K64" s="31" t="s">
        <v>255</v>
      </c>
      <c r="L64" s="23" t="str">
        <f t="shared" si="14"/>
        <v>Nawrocki Zdzisław Prof. dr hab. inż.</v>
      </c>
      <c r="M64" s="27" t="str">
        <f t="shared" si="15"/>
        <v xml:space="preserve">Zdzisław | Nawrocki | Prof. dr hab. inż. |  ( 05332z ) </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s="7" customFormat="1">
      <c r="A65" s="48" t="s">
        <v>310</v>
      </c>
      <c r="B65" s="23" t="s">
        <v>32</v>
      </c>
      <c r="C65" s="23" t="s">
        <v>33</v>
      </c>
      <c r="D65" s="23" t="s">
        <v>56</v>
      </c>
      <c r="E65" s="23" t="s">
        <v>135</v>
      </c>
      <c r="F65" s="29" t="str">
        <f t="shared" si="13"/>
        <v>Okoń Tomasz Dr inż.</v>
      </c>
      <c r="G65" s="42" t="str">
        <f t="shared" si="31"/>
        <v>Tomasz</v>
      </c>
      <c r="H65" s="30" t="s">
        <v>83</v>
      </c>
      <c r="I65" s="42" t="str">
        <f t="shared" si="32"/>
        <v>Okoń</v>
      </c>
      <c r="J65" s="68" t="s">
        <v>363</v>
      </c>
      <c r="K65" s="31" t="s">
        <v>254</v>
      </c>
      <c r="L65" s="23" t="str">
        <f t="shared" si="14"/>
        <v>Okoń Tomasz Dr inż.</v>
      </c>
      <c r="M65" s="27" t="str">
        <f t="shared" si="15"/>
        <v xml:space="preserve">Tomasz | Okoń | Dr inż. |  ( 05401 ) </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s="5" customFormat="1" hidden="1">
      <c r="A66" s="48" t="s">
        <v>311</v>
      </c>
      <c r="B66" s="23" t="s">
        <v>75</v>
      </c>
      <c r="C66" s="23" t="s">
        <v>355</v>
      </c>
      <c r="D66" s="23" t="s">
        <v>136</v>
      </c>
      <c r="E66" s="23" t="s">
        <v>137</v>
      </c>
      <c r="F66" s="29" t="str">
        <f t="shared" ref="F66:F95" si="33">L66</f>
        <v>Orłowska-Kowalska Teresa Prof. dr hab. inż.</v>
      </c>
      <c r="G66" s="42" t="str">
        <f t="shared" si="31"/>
        <v>Teresa</v>
      </c>
      <c r="H66" s="30" t="s">
        <v>245</v>
      </c>
      <c r="I66" s="42" t="str">
        <f t="shared" si="32"/>
        <v>Orłowska-Kowalska</v>
      </c>
      <c r="J66" s="125" t="s">
        <v>367</v>
      </c>
      <c r="K66" s="31" t="s">
        <v>256</v>
      </c>
      <c r="L66" s="23" t="str">
        <f t="shared" ref="L66:L95" si="34">CONCATENATE(E66," ",D66," ",B66)</f>
        <v>Orłowska-Kowalska Teresa Prof. dr hab. inż.</v>
      </c>
      <c r="M66" s="27" t="str">
        <f t="shared" ref="M66:M95" si="35">CONCATENATE(D66," | ",E66," | ",B66," | "," ( ",A66, " ) ")</f>
        <v xml:space="preserve">Teresa | Orłowska-Kowalska | Prof. dr hab. inż. |  ( 05335 ) </v>
      </c>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s="7" customFormat="1" hidden="1">
      <c r="A67" s="48" t="s">
        <v>312</v>
      </c>
      <c r="B67" s="23" t="s">
        <v>29</v>
      </c>
      <c r="C67" s="42" t="s">
        <v>359</v>
      </c>
      <c r="D67" s="23" t="s">
        <v>91</v>
      </c>
      <c r="E67" s="23" t="s">
        <v>138</v>
      </c>
      <c r="F67" s="29" t="str">
        <f t="shared" si="33"/>
        <v>Pawlaczyk Leszek Dr hab. inż.</v>
      </c>
      <c r="G67" s="42" t="str">
        <f t="shared" si="31"/>
        <v>Leszek</v>
      </c>
      <c r="H67" s="30"/>
      <c r="I67" s="42" t="str">
        <f t="shared" si="32"/>
        <v>Pawlaczyk</v>
      </c>
      <c r="J67" s="126" t="s">
        <v>367</v>
      </c>
      <c r="K67" s="31" t="s">
        <v>256</v>
      </c>
      <c r="L67" s="23" t="str">
        <f t="shared" si="34"/>
        <v>Pawlaczyk Leszek Dr hab. inż.</v>
      </c>
      <c r="M67" s="27" t="str">
        <f t="shared" si="35"/>
        <v xml:space="preserve">Leszek | Pawlaczyk | Dr hab. inż. |  ( 05336 ) </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s="7" customFormat="1" hidden="1">
      <c r="A68" s="48" t="s">
        <v>313</v>
      </c>
      <c r="B68" s="23" t="s">
        <v>32</v>
      </c>
      <c r="C68" s="23" t="s">
        <v>33</v>
      </c>
      <c r="D68" s="23" t="s">
        <v>46</v>
      </c>
      <c r="E68" s="23" t="s">
        <v>139</v>
      </c>
      <c r="F68" s="29" t="str">
        <f t="shared" si="33"/>
        <v>Pawlak Marcin Dr inż.</v>
      </c>
      <c r="G68" s="42" t="str">
        <f t="shared" si="31"/>
        <v>Marcin</v>
      </c>
      <c r="H68" s="30" t="s">
        <v>34</v>
      </c>
      <c r="I68" s="42" t="str">
        <f t="shared" si="32"/>
        <v>Pawlak</v>
      </c>
      <c r="J68" s="127" t="s">
        <v>367</v>
      </c>
      <c r="K68" s="31" t="s">
        <v>256</v>
      </c>
      <c r="L68" s="23" t="str">
        <f t="shared" si="34"/>
        <v>Pawlak Marcin Dr inż.</v>
      </c>
      <c r="M68" s="27" t="str">
        <f t="shared" si="35"/>
        <v xml:space="preserve">Marcin | Pawlak | Dr inż. |  ( 05337 )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idden="1">
      <c r="A69" s="48" t="s">
        <v>314</v>
      </c>
      <c r="B69" s="23" t="s">
        <v>32</v>
      </c>
      <c r="C69" s="42" t="s">
        <v>33</v>
      </c>
      <c r="D69" s="23" t="s">
        <v>76</v>
      </c>
      <c r="E69" s="23" t="s">
        <v>140</v>
      </c>
      <c r="F69" s="29" t="str">
        <f t="shared" si="33"/>
        <v>Pelesz Adam Dr inż.</v>
      </c>
      <c r="G69" s="42" t="str">
        <f t="shared" si="31"/>
        <v>Adam</v>
      </c>
      <c r="H69" s="30" t="s">
        <v>130</v>
      </c>
      <c r="I69" s="42" t="str">
        <f t="shared" si="32"/>
        <v>Pelesz</v>
      </c>
      <c r="J69" s="60" t="s">
        <v>360</v>
      </c>
      <c r="K69" s="31" t="s">
        <v>250</v>
      </c>
      <c r="L69" s="23" t="str">
        <f t="shared" si="34"/>
        <v>Pelesz Adam Dr inż.</v>
      </c>
      <c r="M69" s="27" t="str">
        <f t="shared" si="35"/>
        <v xml:space="preserve">Adam | Pelesz | Dr inż. |  ( 05170 ) </v>
      </c>
    </row>
    <row r="70" spans="1:40" s="6" customFormat="1" hidden="1">
      <c r="A70" s="48" t="s">
        <v>315</v>
      </c>
      <c r="B70" s="23" t="s">
        <v>29</v>
      </c>
      <c r="C70" s="42" t="s">
        <v>359</v>
      </c>
      <c r="D70" s="23" t="s">
        <v>44</v>
      </c>
      <c r="E70" s="23" t="s">
        <v>141</v>
      </c>
      <c r="F70" s="29" t="str">
        <f t="shared" si="33"/>
        <v>Pieńkowski Krzysztof Dr hab. inż.</v>
      </c>
      <c r="G70" s="42" t="str">
        <f t="shared" si="31"/>
        <v>Krzysztof</v>
      </c>
      <c r="H70" s="30"/>
      <c r="I70" s="42" t="str">
        <f t="shared" si="32"/>
        <v>Pieńkowski</v>
      </c>
      <c r="J70" s="128" t="s">
        <v>367</v>
      </c>
      <c r="K70" s="31" t="s">
        <v>256</v>
      </c>
      <c r="L70" s="23" t="str">
        <f t="shared" si="34"/>
        <v>Pieńkowski Krzysztof Dr hab. inż.</v>
      </c>
      <c r="M70" s="27" t="str">
        <f t="shared" si="35"/>
        <v xml:space="preserve">Krzysztof | Pieńkowski | Dr hab. inż. |  ( 05339 )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s="7" customFormat="1">
      <c r="A71" s="48" t="s">
        <v>316</v>
      </c>
      <c r="B71" s="23" t="s">
        <v>32</v>
      </c>
      <c r="C71" s="23" t="s">
        <v>33</v>
      </c>
      <c r="D71" s="23" t="s">
        <v>53</v>
      </c>
      <c r="E71" s="23" t="s">
        <v>142</v>
      </c>
      <c r="F71" s="29" t="str">
        <f t="shared" si="33"/>
        <v>Pierz Piotr Dr inż.</v>
      </c>
      <c r="G71" s="42" t="str">
        <f t="shared" si="31"/>
        <v>Piotr</v>
      </c>
      <c r="H71" s="30" t="s">
        <v>148</v>
      </c>
      <c r="I71" s="42" t="str">
        <f t="shared" si="32"/>
        <v>Pierz</v>
      </c>
      <c r="J71" s="69" t="s">
        <v>363</v>
      </c>
      <c r="K71" s="31" t="s">
        <v>253</v>
      </c>
      <c r="L71" s="23" t="str">
        <f t="shared" si="34"/>
        <v>Pierz Piotr Dr inż.</v>
      </c>
      <c r="M71" s="27" t="str">
        <f t="shared" si="35"/>
        <v xml:space="preserve">Piotr | Pierz | Dr inż. |  ( 05232 ) </v>
      </c>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s="7" customFormat="1" hidden="1">
      <c r="A72" s="48" t="s">
        <v>317</v>
      </c>
      <c r="B72" s="23" t="s">
        <v>32</v>
      </c>
      <c r="C72" s="23" t="s">
        <v>232</v>
      </c>
      <c r="D72" s="23" t="s">
        <v>44</v>
      </c>
      <c r="E72" s="23" t="s">
        <v>143</v>
      </c>
      <c r="F72" s="29" t="str">
        <f t="shared" si="33"/>
        <v>Podlejski Krzysztof Dr inż.</v>
      </c>
      <c r="G72" s="42" t="str">
        <f t="shared" si="31"/>
        <v>Krzysztof</v>
      </c>
      <c r="H72" s="30" t="s">
        <v>246</v>
      </c>
      <c r="I72" s="42" t="str">
        <f t="shared" si="32"/>
        <v>Podlejski</v>
      </c>
      <c r="J72" s="129" t="s">
        <v>367</v>
      </c>
      <c r="K72" s="31" t="s">
        <v>255</v>
      </c>
      <c r="L72" s="23" t="str">
        <f t="shared" si="34"/>
        <v>Podlejski Krzysztof Dr inż.</v>
      </c>
      <c r="M72" s="27" t="str">
        <f>CONCATENATE(D72," | ",E72," | ",B72," | "," ( ",A72, " ) ")</f>
        <v xml:space="preserve">Krzysztof | Podlejski | Dr inż. |  ( 05340 )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5" customFormat="1">
      <c r="A73" s="48" t="s">
        <v>318</v>
      </c>
      <c r="B73" s="23" t="s">
        <v>75</v>
      </c>
      <c r="C73" s="42" t="s">
        <v>355</v>
      </c>
      <c r="D73" s="23" t="s">
        <v>65</v>
      </c>
      <c r="E73" s="23" t="s">
        <v>144</v>
      </c>
      <c r="F73" s="29" t="str">
        <f t="shared" si="33"/>
        <v>Rebizant Waldemar Prof. dr hab. inż.</v>
      </c>
      <c r="G73" s="42" t="str">
        <f t="shared" si="31"/>
        <v>Waldemar</v>
      </c>
      <c r="H73" s="30" t="s">
        <v>45</v>
      </c>
      <c r="I73" s="42" t="str">
        <f t="shared" si="32"/>
        <v>Rebizant</v>
      </c>
      <c r="J73" s="70" t="s">
        <v>363</v>
      </c>
      <c r="K73" s="31" t="s">
        <v>253</v>
      </c>
      <c r="L73" s="23" t="str">
        <f t="shared" si="34"/>
        <v>Rebizant Waldemar Prof. dr hab. inż.</v>
      </c>
      <c r="M73" s="27" t="str">
        <f>CONCATENATE(D73," | ",E73," | ",B73," | "," ( ",A73, " ) ")</f>
        <v xml:space="preserve">Waldemar | Rebizant | Prof. dr hab. inż. |  ( 05240 ) </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40" customFormat="1">
      <c r="A74" s="49">
        <v>52340</v>
      </c>
      <c r="B74" s="42" t="s">
        <v>32</v>
      </c>
      <c r="C74" s="42" t="s">
        <v>33</v>
      </c>
      <c r="D74" s="42" t="s">
        <v>61</v>
      </c>
      <c r="E74" s="42" t="s">
        <v>265</v>
      </c>
      <c r="F74" s="45" t="str">
        <f t="shared" si="33"/>
        <v>Regulski Paweł Dr inż.</v>
      </c>
      <c r="G74" s="42" t="str">
        <f t="shared" ref="G74" si="36">D74</f>
        <v>Paweł</v>
      </c>
      <c r="H74" s="46" t="s">
        <v>76</v>
      </c>
      <c r="I74" s="42" t="str">
        <f t="shared" ref="I74" si="37">E74</f>
        <v>Regulski</v>
      </c>
      <c r="J74" s="71" t="s">
        <v>363</v>
      </c>
      <c r="K74" s="47" t="s">
        <v>253</v>
      </c>
      <c r="L74" s="42" t="str">
        <f t="shared" si="34"/>
        <v>Regulski Paweł Dr inż.</v>
      </c>
      <c r="M74" s="43" t="str">
        <f>CONCATENATE(D74," | ",E74," | ",B74," | "," ( ",A74, " ) ")</f>
        <v xml:space="preserve">Paweł | Regulski | Dr inż. |  ( 52340 ) </v>
      </c>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row>
    <row r="75" spans="1:40" s="6" customFormat="1" hidden="1">
      <c r="A75" s="49" t="s">
        <v>319</v>
      </c>
      <c r="B75" s="23" t="s">
        <v>29</v>
      </c>
      <c r="C75" s="42" t="s">
        <v>359</v>
      </c>
      <c r="D75" s="23" t="s">
        <v>80</v>
      </c>
      <c r="E75" s="23" t="s">
        <v>145</v>
      </c>
      <c r="F75" s="29" t="str">
        <f t="shared" si="33"/>
        <v>Rezmer Jacek Dr hab. inż.</v>
      </c>
      <c r="G75" s="42" t="str">
        <f t="shared" si="31"/>
        <v>Jacek</v>
      </c>
      <c r="H75" s="30" t="s">
        <v>35</v>
      </c>
      <c r="I75" s="42" t="str">
        <f t="shared" si="32"/>
        <v>Rezmer</v>
      </c>
      <c r="J75" s="97" t="s">
        <v>360</v>
      </c>
      <c r="K75" s="31" t="s">
        <v>251</v>
      </c>
      <c r="L75" s="23" t="str">
        <f t="shared" si="34"/>
        <v>Rezmer Jacek Dr hab. inż.</v>
      </c>
      <c r="M75" s="27" t="str">
        <f>CONCATENATE(D75," | ",E75," | ",B75," | "," ( ",A75, " ) ")</f>
        <v xml:space="preserve">Jacek | Rezmer | Dr hab. inż. |  ( 05120 )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6" customFormat="1">
      <c r="A76" s="48" t="s">
        <v>320</v>
      </c>
      <c r="B76" s="23" t="s">
        <v>32</v>
      </c>
      <c r="C76" s="23" t="s">
        <v>232</v>
      </c>
      <c r="D76" s="23" t="s">
        <v>146</v>
      </c>
      <c r="E76" s="23" t="s">
        <v>147</v>
      </c>
      <c r="F76" s="29" t="str">
        <f t="shared" si="33"/>
        <v>Rojewski Wilhelm Dr inż.</v>
      </c>
      <c r="G76" s="42" t="str">
        <f t="shared" si="31"/>
        <v>Wilhelm</v>
      </c>
      <c r="H76" s="30" t="s">
        <v>74</v>
      </c>
      <c r="I76" s="42" t="str">
        <f t="shared" si="32"/>
        <v>Rojewski</v>
      </c>
      <c r="J76" s="72" t="s">
        <v>363</v>
      </c>
      <c r="K76" s="31" t="s">
        <v>253</v>
      </c>
      <c r="L76" s="23" t="str">
        <f t="shared" si="34"/>
        <v>Rojewski Wilhelm Dr inż.</v>
      </c>
      <c r="M76" s="27" t="str">
        <f t="shared" si="35"/>
        <v xml:space="preserve">Wilhelm | Rojewski | Dr inż. |  ( 05241z ) </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s="7" customFormat="1">
      <c r="A77" s="48" t="s">
        <v>321</v>
      </c>
      <c r="B77" s="23" t="s">
        <v>75</v>
      </c>
      <c r="C77" s="42" t="s">
        <v>355</v>
      </c>
      <c r="D77" s="23" t="s">
        <v>148</v>
      </c>
      <c r="E77" s="23" t="s">
        <v>149</v>
      </c>
      <c r="F77" s="29" t="str">
        <f t="shared" si="33"/>
        <v>Rosołowski Eugeniusz Prof. dr hab. inż.</v>
      </c>
      <c r="G77" s="42" t="str">
        <f t="shared" si="31"/>
        <v>Eugeniusz</v>
      </c>
      <c r="H77" s="30"/>
      <c r="I77" s="42" t="str">
        <f t="shared" si="32"/>
        <v>Rosołowski</v>
      </c>
      <c r="J77" s="73" t="s">
        <v>363</v>
      </c>
      <c r="K77" s="31" t="s">
        <v>253</v>
      </c>
      <c r="L77" s="23" t="str">
        <f t="shared" si="34"/>
        <v>Rosołowski Eugeniusz Prof. dr hab. inż.</v>
      </c>
      <c r="M77" s="27" t="str">
        <f t="shared" si="35"/>
        <v xml:space="preserve">Eugeniusz | Rosołowski | Prof. dr hab. inż. |  ( 05242 ) </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s="5" customFormat="1" hidden="1">
      <c r="A78" s="48" t="s">
        <v>322</v>
      </c>
      <c r="B78" s="42" t="s">
        <v>29</v>
      </c>
      <c r="C78" s="42" t="s">
        <v>359</v>
      </c>
      <c r="D78" s="23" t="s">
        <v>53</v>
      </c>
      <c r="E78" s="23" t="s">
        <v>150</v>
      </c>
      <c r="F78" s="29" t="str">
        <f t="shared" si="33"/>
        <v>Serkies Piotr Dr hab. inż.</v>
      </c>
      <c r="G78" s="42" t="str">
        <f t="shared" si="31"/>
        <v>Piotr</v>
      </c>
      <c r="H78" s="30" t="s">
        <v>247</v>
      </c>
      <c r="I78" s="42" t="str">
        <f t="shared" si="32"/>
        <v>Serkies</v>
      </c>
      <c r="J78" s="130" t="s">
        <v>367</v>
      </c>
      <c r="K78" s="31" t="s">
        <v>256</v>
      </c>
      <c r="L78" s="23" t="str">
        <f t="shared" si="34"/>
        <v>Serkies Piotr Dr hab. inż.</v>
      </c>
      <c r="M78" s="27" t="str">
        <f t="shared" si="35"/>
        <v xml:space="preserve">Piotr | Serkies | Dr hab. inż. |  ( 05383 ) </v>
      </c>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s="7" customFormat="1" hidden="1">
      <c r="A79" s="48" t="s">
        <v>323</v>
      </c>
      <c r="B79" s="23" t="s">
        <v>29</v>
      </c>
      <c r="C79" s="42" t="s">
        <v>359</v>
      </c>
      <c r="D79" s="23" t="s">
        <v>56</v>
      </c>
      <c r="E79" s="23" t="s">
        <v>151</v>
      </c>
      <c r="F79" s="29" t="str">
        <f t="shared" si="33"/>
        <v>Sikorski Tomasz Dr hab. inż.</v>
      </c>
      <c r="G79" s="42" t="str">
        <f t="shared" si="31"/>
        <v>Tomasz</v>
      </c>
      <c r="H79" s="30" t="s">
        <v>34</v>
      </c>
      <c r="I79" s="42" t="str">
        <f t="shared" si="32"/>
        <v>Sikorski</v>
      </c>
      <c r="J79" s="98" t="s">
        <v>360</v>
      </c>
      <c r="K79" s="31" t="s">
        <v>251</v>
      </c>
      <c r="L79" s="23" t="str">
        <f t="shared" si="34"/>
        <v>Sikorski Tomasz Dr hab. inż.</v>
      </c>
      <c r="M79" s="27" t="str">
        <f t="shared" si="35"/>
        <v xml:space="preserve">Tomasz | Sikorski | Dr hab. inż. |  ( 05141 ) </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c r="A80" s="48" t="s">
        <v>324</v>
      </c>
      <c r="B80" s="23" t="s">
        <v>75</v>
      </c>
      <c r="C80" s="42" t="s">
        <v>232</v>
      </c>
      <c r="D80" s="23" t="s">
        <v>125</v>
      </c>
      <c r="E80" s="23" t="s">
        <v>152</v>
      </c>
      <c r="F80" s="29" t="str">
        <f t="shared" si="33"/>
        <v>Sobierajski Marian Prof. dr hab. inż.</v>
      </c>
      <c r="G80" s="42" t="str">
        <f t="shared" si="31"/>
        <v>Marian</v>
      </c>
      <c r="H80" s="30"/>
      <c r="I80" s="42" t="str">
        <f t="shared" si="32"/>
        <v>Sobierajski</v>
      </c>
      <c r="J80" s="74" t="s">
        <v>363</v>
      </c>
      <c r="K80" s="31" t="s">
        <v>254</v>
      </c>
      <c r="L80" s="23" t="str">
        <f t="shared" si="34"/>
        <v>Sobierajski Marian Prof. dr hab. inż.</v>
      </c>
      <c r="M80" s="27" t="str">
        <f t="shared" si="35"/>
        <v xml:space="preserve">Marian | Sobierajski | Prof. dr hab. inż. |  ( 05245 ) </v>
      </c>
    </row>
    <row r="81" spans="1:40" s="5" customFormat="1">
      <c r="A81" s="48" t="s">
        <v>325</v>
      </c>
      <c r="B81" s="23" t="s">
        <v>32</v>
      </c>
      <c r="C81" s="23" t="s">
        <v>33</v>
      </c>
      <c r="D81" s="23" t="s">
        <v>44</v>
      </c>
      <c r="E81" s="23" t="s">
        <v>153</v>
      </c>
      <c r="F81" s="29" t="str">
        <f t="shared" si="33"/>
        <v>Solak Krzysztof Dr inż.</v>
      </c>
      <c r="G81" s="42" t="str">
        <f t="shared" si="31"/>
        <v>Krzysztof</v>
      </c>
      <c r="H81" s="30" t="s">
        <v>80</v>
      </c>
      <c r="I81" s="42" t="str">
        <f t="shared" si="32"/>
        <v>Solak</v>
      </c>
      <c r="J81" s="75" t="s">
        <v>363</v>
      </c>
      <c r="K81" s="31" t="s">
        <v>253</v>
      </c>
      <c r="L81" s="23" t="str">
        <f t="shared" si="34"/>
        <v>Solak Krzysztof Dr inż.</v>
      </c>
      <c r="M81" s="27" t="str">
        <f t="shared" si="35"/>
        <v xml:space="preserve">Krzysztof | Solak | Dr inż. |  ( 05296 )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5" customFormat="1">
      <c r="A82" s="48" t="s">
        <v>326</v>
      </c>
      <c r="B82" s="23" t="s">
        <v>32</v>
      </c>
      <c r="C82" s="42" t="s">
        <v>33</v>
      </c>
      <c r="D82" s="23" t="s">
        <v>130</v>
      </c>
      <c r="E82" s="23" t="s">
        <v>154</v>
      </c>
      <c r="F82" s="29" t="str">
        <f t="shared" si="33"/>
        <v>Staszewski Łukasz Dr inż.</v>
      </c>
      <c r="G82" s="42" t="str">
        <f t="shared" si="31"/>
        <v>Łukasz</v>
      </c>
      <c r="H82" s="30"/>
      <c r="I82" s="42" t="str">
        <f t="shared" si="32"/>
        <v>Staszewski</v>
      </c>
      <c r="J82" s="76" t="s">
        <v>363</v>
      </c>
      <c r="K82" s="31" t="s">
        <v>253</v>
      </c>
      <c r="L82" s="23" t="str">
        <f t="shared" si="34"/>
        <v>Staszewski Łukasz Dr inż.</v>
      </c>
      <c r="M82" s="27" t="str">
        <f t="shared" si="35"/>
        <v xml:space="preserve">Łukasz | Staszewski | Dr inż. |  ( 05410 ) </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s="7" customFormat="1">
      <c r="A83" s="48" t="s">
        <v>327</v>
      </c>
      <c r="B83" s="23" t="s">
        <v>32</v>
      </c>
      <c r="C83" s="42" t="s">
        <v>359</v>
      </c>
      <c r="D83" s="23" t="s">
        <v>41</v>
      </c>
      <c r="E83" s="23" t="s">
        <v>154</v>
      </c>
      <c r="F83" s="29" t="str">
        <f t="shared" si="33"/>
        <v>Staszewski Janusz Dr inż.</v>
      </c>
      <c r="G83" s="42" t="str">
        <f t="shared" si="31"/>
        <v>Janusz</v>
      </c>
      <c r="H83" s="30" t="s">
        <v>83</v>
      </c>
      <c r="I83" s="42" t="str">
        <f t="shared" si="32"/>
        <v>Staszewski</v>
      </c>
      <c r="J83" s="77" t="s">
        <v>363</v>
      </c>
      <c r="K83" s="31" t="s">
        <v>253</v>
      </c>
      <c r="L83" s="23" t="str">
        <f t="shared" si="34"/>
        <v>Staszewski Janusz Dr inż.</v>
      </c>
      <c r="M83" s="27" t="str">
        <f t="shared" si="35"/>
        <v xml:space="preserve">Janusz | Staszewski | Dr inż. |  ( 05263 ) </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s="7" customFormat="1">
      <c r="A84" s="28" t="s">
        <v>328</v>
      </c>
      <c r="B84" s="23" t="s">
        <v>32</v>
      </c>
      <c r="C84" s="23" t="s">
        <v>258</v>
      </c>
      <c r="D84" s="23" t="s">
        <v>53</v>
      </c>
      <c r="E84" s="23" t="s">
        <v>155</v>
      </c>
      <c r="F84" s="29" t="str">
        <f t="shared" si="33"/>
        <v>Stawski Piotr Dr inż.</v>
      </c>
      <c r="G84" s="42" t="str">
        <f t="shared" si="31"/>
        <v>Piotr</v>
      </c>
      <c r="H84" s="30"/>
      <c r="I84" s="42" t="str">
        <f t="shared" si="32"/>
        <v>Stawski</v>
      </c>
      <c r="J84" s="78" t="s">
        <v>363</v>
      </c>
      <c r="K84" s="31" t="s">
        <v>264</v>
      </c>
      <c r="L84" s="23" t="str">
        <f t="shared" si="34"/>
        <v>Stawski Piotr Dr inż.</v>
      </c>
      <c r="M84" s="27" t="str">
        <f t="shared" si="35"/>
        <v xml:space="preserve">Piotr | Stawski | Dr inż. |  ( 05224z ) </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s="41" customFormat="1" hidden="1">
      <c r="A85" s="44" t="s">
        <v>329</v>
      </c>
      <c r="B85" s="42" t="s">
        <v>32</v>
      </c>
      <c r="C85" s="42" t="s">
        <v>232</v>
      </c>
      <c r="D85" s="42" t="s">
        <v>274</v>
      </c>
      <c r="E85" s="42" t="s">
        <v>273</v>
      </c>
      <c r="F85" s="45" t="str">
        <f t="shared" si="33"/>
        <v>Suseł Mieczysław Dr inż.</v>
      </c>
      <c r="G85" s="42" t="str">
        <f t="shared" si="31"/>
        <v>Mieczysław</v>
      </c>
      <c r="H85" s="46"/>
      <c r="I85" s="42" t="str">
        <f t="shared" si="32"/>
        <v>Suseł</v>
      </c>
      <c r="J85" s="131" t="s">
        <v>367</v>
      </c>
      <c r="K85" s="47"/>
      <c r="L85" s="42" t="str">
        <f t="shared" si="34"/>
        <v>Suseł Mieczysław Dr inż.</v>
      </c>
      <c r="M85" s="43" t="str">
        <f t="shared" si="35"/>
        <v xml:space="preserve">Mieczysław | Suseł | Dr inż. |  ( 05343z ) </v>
      </c>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row>
    <row r="86" spans="1:40" s="7" customFormat="1" hidden="1">
      <c r="A86" s="28" t="s">
        <v>330</v>
      </c>
      <c r="B86" s="23" t="s">
        <v>75</v>
      </c>
      <c r="C86" s="42" t="s">
        <v>355</v>
      </c>
      <c r="D86" s="23" t="s">
        <v>44</v>
      </c>
      <c r="E86" s="23" t="s">
        <v>156</v>
      </c>
      <c r="F86" s="29" t="str">
        <f t="shared" si="33"/>
        <v>Szabat Krzysztof Prof. dr hab. inż.</v>
      </c>
      <c r="G86" s="42" t="str">
        <f t="shared" si="31"/>
        <v>Krzysztof</v>
      </c>
      <c r="H86" s="30"/>
      <c r="I86" s="42" t="str">
        <f t="shared" si="32"/>
        <v>Szabat</v>
      </c>
      <c r="J86" s="132" t="s">
        <v>367</v>
      </c>
      <c r="K86" s="31" t="s">
        <v>256</v>
      </c>
      <c r="L86" s="23" t="str">
        <f t="shared" si="34"/>
        <v>Szabat Krzysztof Prof. dr hab. inż.</v>
      </c>
      <c r="M86" s="27" t="str">
        <f t="shared" si="35"/>
        <v xml:space="preserve">Krzysztof | Szabat | Prof. dr hab. inż. |  ( 05344 ) </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s="7" customFormat="1">
      <c r="A87" s="28" t="s">
        <v>331</v>
      </c>
      <c r="B87" s="23" t="s">
        <v>32</v>
      </c>
      <c r="C87" s="23" t="s">
        <v>232</v>
      </c>
      <c r="D87" s="23" t="s">
        <v>34</v>
      </c>
      <c r="E87" s="23" t="s">
        <v>157</v>
      </c>
      <c r="F87" s="29" t="str">
        <f t="shared" si="33"/>
        <v>Szkółka Stanisław Dr inż.</v>
      </c>
      <c r="G87" s="42" t="str">
        <f t="shared" si="31"/>
        <v>Stanisław</v>
      </c>
      <c r="H87" s="30" t="s">
        <v>45</v>
      </c>
      <c r="I87" s="42" t="str">
        <f t="shared" si="32"/>
        <v>Szkółka</v>
      </c>
      <c r="J87" s="79" t="s">
        <v>363</v>
      </c>
      <c r="K87" s="47" t="s">
        <v>380</v>
      </c>
      <c r="L87" s="23" t="str">
        <f t="shared" si="34"/>
        <v>Szkółka Stanisław Dr inż.</v>
      </c>
      <c r="M87" s="27" t="str">
        <f t="shared" si="35"/>
        <v xml:space="preserve">Stanisław | Szkółka | Dr inż. |  ( 05250z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41" customFormat="1">
      <c r="A88" s="44" t="s">
        <v>364</v>
      </c>
      <c r="B88" s="42" t="s">
        <v>377</v>
      </c>
      <c r="C88" s="42" t="s">
        <v>359</v>
      </c>
      <c r="D88" s="42" t="s">
        <v>361</v>
      </c>
      <c r="E88" s="42" t="s">
        <v>362</v>
      </c>
      <c r="F88" s="45" t="str">
        <f t="shared" si="33"/>
        <v>Sztafrowski Dariusz Dr hab.</v>
      </c>
      <c r="G88" s="42" t="str">
        <f t="shared" si="31"/>
        <v>Dariusz</v>
      </c>
      <c r="H88" s="46"/>
      <c r="I88" s="42" t="str">
        <f t="shared" si="32"/>
        <v>Sztafrowski</v>
      </c>
      <c r="J88" s="80" t="s">
        <v>363</v>
      </c>
      <c r="K88" s="47" t="s">
        <v>380</v>
      </c>
      <c r="L88" s="42" t="str">
        <f t="shared" si="34"/>
        <v>Sztafrowski Dariusz Dr hab.</v>
      </c>
      <c r="M88" s="43" t="str">
        <f t="shared" si="35"/>
        <v xml:space="preserve">Dariusz | Sztafrowski | Dr hab. |  ( p35812 ) </v>
      </c>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row>
    <row r="89" spans="1:40" s="7" customFormat="1">
      <c r="A89" s="28" t="s">
        <v>332</v>
      </c>
      <c r="B89" s="23" t="s">
        <v>32</v>
      </c>
      <c r="C89" s="23" t="s">
        <v>232</v>
      </c>
      <c r="D89" s="23" t="s">
        <v>57</v>
      </c>
      <c r="E89" s="23" t="s">
        <v>158</v>
      </c>
      <c r="F89" s="29" t="str">
        <f t="shared" si="33"/>
        <v>Szuba Marek Dr inż.</v>
      </c>
      <c r="G89" s="42" t="str">
        <f t="shared" si="31"/>
        <v>Marek</v>
      </c>
      <c r="H89" s="30"/>
      <c r="I89" s="42" t="str">
        <f t="shared" si="32"/>
        <v>Szuba</v>
      </c>
      <c r="J89" s="81" t="s">
        <v>363</v>
      </c>
      <c r="K89" s="47" t="s">
        <v>380</v>
      </c>
      <c r="L89" s="23" t="str">
        <f t="shared" si="34"/>
        <v>Szuba Marek Dr inż.</v>
      </c>
      <c r="M89" s="27" t="str">
        <f t="shared" si="35"/>
        <v xml:space="preserve">Marek | Szuba | Dr inż. |  ( 05251 ) </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s="7" customFormat="1" hidden="1">
      <c r="A90" s="28" t="s">
        <v>333</v>
      </c>
      <c r="B90" s="23" t="s">
        <v>32</v>
      </c>
      <c r="C90" s="42" t="s">
        <v>359</v>
      </c>
      <c r="D90" s="23" t="s">
        <v>113</v>
      </c>
      <c r="E90" s="23" t="s">
        <v>159</v>
      </c>
      <c r="F90" s="29" t="str">
        <f t="shared" si="33"/>
        <v>Szymańda Jarosław Dr inż.</v>
      </c>
      <c r="G90" s="42" t="str">
        <f t="shared" si="31"/>
        <v>Jarosław</v>
      </c>
      <c r="H90" s="30" t="s">
        <v>125</v>
      </c>
      <c r="I90" s="42" t="str">
        <f t="shared" si="32"/>
        <v>Szymańda</v>
      </c>
      <c r="J90" s="99" t="s">
        <v>360</v>
      </c>
      <c r="K90" s="31" t="s">
        <v>251</v>
      </c>
      <c r="L90" s="23" t="str">
        <f t="shared" si="34"/>
        <v>Szymańda Jarosław Dr inż.</v>
      </c>
      <c r="M90" s="27" t="str">
        <f t="shared" si="35"/>
        <v xml:space="preserve">Jarosław | Szymańda | Dr inż. |  ( 05126 )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7" customFormat="1" hidden="1">
      <c r="A91" s="28" t="s">
        <v>334</v>
      </c>
      <c r="B91" s="42" t="s">
        <v>29</v>
      </c>
      <c r="C91" s="42" t="s">
        <v>359</v>
      </c>
      <c r="D91" s="23" t="s">
        <v>106</v>
      </c>
      <c r="E91" s="23" t="s">
        <v>160</v>
      </c>
      <c r="F91" s="29" t="str">
        <f t="shared" si="33"/>
        <v>Tarchała Grzegorz Dr hab. inż.</v>
      </c>
      <c r="G91" s="42" t="str">
        <f t="shared" si="31"/>
        <v>Grzegorz</v>
      </c>
      <c r="H91" s="30" t="s">
        <v>240</v>
      </c>
      <c r="I91" s="42" t="str">
        <f t="shared" si="32"/>
        <v>Tarchała</v>
      </c>
      <c r="J91" s="133" t="s">
        <v>367</v>
      </c>
      <c r="K91" s="31" t="s">
        <v>256</v>
      </c>
      <c r="L91" s="23" t="str">
        <f t="shared" si="34"/>
        <v>Tarchała Grzegorz Dr hab. inż.</v>
      </c>
      <c r="M91" s="27" t="str">
        <f t="shared" si="35"/>
        <v xml:space="preserve">Grzegorz | Tarchała | Dr hab. inż. |  ( 05385 ) </v>
      </c>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s="7" customFormat="1" hidden="1">
      <c r="A92" s="28" t="s">
        <v>335</v>
      </c>
      <c r="B92" s="23" t="s">
        <v>32</v>
      </c>
      <c r="C92" s="42" t="s">
        <v>33</v>
      </c>
      <c r="D92" s="23" t="s">
        <v>101</v>
      </c>
      <c r="E92" s="23" t="s">
        <v>161</v>
      </c>
      <c r="F92" s="29" t="str">
        <f t="shared" si="33"/>
        <v>Wacławek Zbigniew Dr inż.</v>
      </c>
      <c r="G92" s="42" t="str">
        <f t="shared" si="31"/>
        <v>Zbigniew</v>
      </c>
      <c r="H92" s="30" t="s">
        <v>44</v>
      </c>
      <c r="I92" s="42" t="str">
        <f t="shared" si="32"/>
        <v>Wacławek</v>
      </c>
      <c r="J92" s="61" t="s">
        <v>360</v>
      </c>
      <c r="K92" s="31" t="s">
        <v>251</v>
      </c>
      <c r="L92" s="23" t="str">
        <f t="shared" si="34"/>
        <v>Wacławek Zbigniew Dr inż.</v>
      </c>
      <c r="M92" s="27" t="str">
        <f t="shared" si="35"/>
        <v xml:space="preserve">Zbigniew | Wacławek | Dr inż. |  ( 05129 ) </v>
      </c>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s="7" customFormat="1" hidden="1">
      <c r="A93" s="28" t="s">
        <v>336</v>
      </c>
      <c r="B93" s="23" t="s">
        <v>29</v>
      </c>
      <c r="C93" s="42" t="s">
        <v>359</v>
      </c>
      <c r="D93" s="23" t="s">
        <v>44</v>
      </c>
      <c r="E93" s="23" t="s">
        <v>162</v>
      </c>
      <c r="F93" s="29" t="str">
        <f t="shared" si="33"/>
        <v>Wieczorek Krzysztof Dr hab. inż.</v>
      </c>
      <c r="G93" s="42" t="str">
        <f t="shared" si="31"/>
        <v>Krzysztof</v>
      </c>
      <c r="H93" s="30"/>
      <c r="I93" s="42" t="str">
        <f t="shared" si="32"/>
        <v>Wieczorek</v>
      </c>
      <c r="J93" s="100" t="s">
        <v>360</v>
      </c>
      <c r="K93" s="31" t="s">
        <v>250</v>
      </c>
      <c r="L93" s="23" t="str">
        <f t="shared" si="34"/>
        <v>Wieczorek Krzysztof Dr hab. inż.</v>
      </c>
      <c r="M93" s="27" t="str">
        <f t="shared" si="35"/>
        <v xml:space="preserve">Krzysztof | Wieczorek | Dr hab. inż. |  ( 05144 )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41" customFormat="1">
      <c r="A94" s="44" t="s">
        <v>365</v>
      </c>
      <c r="B94" s="42" t="s">
        <v>32</v>
      </c>
      <c r="C94" s="42" t="s">
        <v>357</v>
      </c>
      <c r="D94" s="42" t="s">
        <v>57</v>
      </c>
      <c r="E94" s="42" t="s">
        <v>366</v>
      </c>
      <c r="F94" s="45" t="str">
        <f t="shared" si="33"/>
        <v>Wąsowski Marek Dr inż.</v>
      </c>
      <c r="G94" s="42" t="str">
        <f t="shared" si="31"/>
        <v>Marek</v>
      </c>
      <c r="H94" s="46"/>
      <c r="I94" s="42" t="str">
        <f t="shared" si="32"/>
        <v>Wąsowski</v>
      </c>
      <c r="J94" s="102" t="s">
        <v>363</v>
      </c>
      <c r="K94" s="47" t="s">
        <v>253</v>
      </c>
      <c r="L94" s="42" t="str">
        <f t="shared" si="34"/>
        <v>Wąsowski Marek Dr inż.</v>
      </c>
      <c r="M94" s="43" t="str">
        <f t="shared" si="35"/>
        <v xml:space="preserve">Marek | Wąsowski | Dr inż. |  ( 05415 ) </v>
      </c>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row>
    <row r="95" spans="1:40" s="5" customFormat="1">
      <c r="A95" s="28" t="s">
        <v>337</v>
      </c>
      <c r="B95" s="23" t="s">
        <v>75</v>
      </c>
      <c r="C95" s="23" t="s">
        <v>232</v>
      </c>
      <c r="D95" s="23" t="s">
        <v>163</v>
      </c>
      <c r="E95" s="23" t="s">
        <v>164</v>
      </c>
      <c r="F95" s="29" t="str">
        <f t="shared" si="33"/>
        <v>Wilczyński Artur Prof. dr hab. inż.</v>
      </c>
      <c r="G95" s="42" t="str">
        <f t="shared" si="31"/>
        <v>Artur</v>
      </c>
      <c r="H95" s="30" t="s">
        <v>83</v>
      </c>
      <c r="I95" s="42" t="str">
        <f t="shared" si="32"/>
        <v>Wilczyński</v>
      </c>
      <c r="J95" s="82" t="s">
        <v>363</v>
      </c>
      <c r="K95" s="31" t="s">
        <v>254</v>
      </c>
      <c r="L95" s="23" t="str">
        <f t="shared" si="34"/>
        <v>Wilczyński Artur Prof. dr hab. inż.</v>
      </c>
      <c r="M95" s="27" t="str">
        <f t="shared" si="35"/>
        <v xml:space="preserve">Artur | Wilczyński | Prof. dr hab. inż. |  ( 05813 ) </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s="6" customFormat="1">
      <c r="A96" s="28" t="s">
        <v>338</v>
      </c>
      <c r="B96" s="23" t="s">
        <v>75</v>
      </c>
      <c r="C96" s="42" t="s">
        <v>355</v>
      </c>
      <c r="D96" s="23" t="s">
        <v>83</v>
      </c>
      <c r="E96" s="23" t="s">
        <v>165</v>
      </c>
      <c r="F96" s="29" t="str">
        <f t="shared" ref="F96:F109" si="38">L96</f>
        <v>Wilkosz Kazimierz Prof. dr hab. inż.</v>
      </c>
      <c r="G96" s="42" t="str">
        <f t="shared" si="31"/>
        <v>Kazimierz</v>
      </c>
      <c r="H96" s="30" t="s">
        <v>246</v>
      </c>
      <c r="I96" s="42" t="str">
        <f t="shared" si="32"/>
        <v>Wilkosz</v>
      </c>
      <c r="J96" s="83" t="s">
        <v>363</v>
      </c>
      <c r="K96" s="31" t="s">
        <v>254</v>
      </c>
      <c r="L96" s="23" t="str">
        <f t="shared" ref="L96:L109" si="39">CONCATENATE(E96," ",D96," ",B96)</f>
        <v>Wilkosz Kazimierz Prof. dr hab. inż.</v>
      </c>
      <c r="M96" s="27" t="str">
        <f t="shared" ref="M96:M109" si="40">CONCATENATE(D96," | ",E96," | ",B96," | "," ( ",A96, " ) ")</f>
        <v xml:space="preserve">Kazimierz | Wilkosz | Prof. dr hab. inż. |  ( 05255 )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4" customFormat="1">
      <c r="A97" s="28" t="s">
        <v>339</v>
      </c>
      <c r="B97" s="23" t="s">
        <v>122</v>
      </c>
      <c r="C97" s="23" t="s">
        <v>260</v>
      </c>
      <c r="D97" s="23" t="s">
        <v>45</v>
      </c>
      <c r="E97" s="23" t="s">
        <v>166</v>
      </c>
      <c r="F97" s="29" t="str">
        <f t="shared" si="38"/>
        <v>Wiszniewski Andrzej Prof. zw. dr hab. inż.</v>
      </c>
      <c r="G97" s="42" t="str">
        <f t="shared" si="31"/>
        <v>Andrzej</v>
      </c>
      <c r="H97" s="30" t="s">
        <v>241</v>
      </c>
      <c r="I97" s="42" t="str">
        <f t="shared" si="32"/>
        <v>Wiszniewski</v>
      </c>
      <c r="J97" s="84" t="s">
        <v>363</v>
      </c>
      <c r="K97" s="31" t="s">
        <v>253</v>
      </c>
      <c r="L97" s="23" t="str">
        <f t="shared" si="39"/>
        <v>Wiszniewski Andrzej Prof. zw. dr hab. inż.</v>
      </c>
      <c r="M97" s="27" t="str">
        <f t="shared" si="40"/>
        <v xml:space="preserve">Andrzej | Wiszniewski | Prof. zw. dr hab. inż. |  ( 05256 )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7" customFormat="1">
      <c r="A98" s="28" t="s">
        <v>340</v>
      </c>
      <c r="B98" s="23" t="s">
        <v>32</v>
      </c>
      <c r="C98" s="42" t="s">
        <v>33</v>
      </c>
      <c r="D98" s="23" t="s">
        <v>106</v>
      </c>
      <c r="E98" s="23" t="s">
        <v>167</v>
      </c>
      <c r="F98" s="29" t="str">
        <f t="shared" si="38"/>
        <v>Wiśniewski Grzegorz Dr inż.</v>
      </c>
      <c r="G98" s="42" t="str">
        <f t="shared" si="31"/>
        <v>Grzegorz</v>
      </c>
      <c r="H98" s="30" t="s">
        <v>148</v>
      </c>
      <c r="I98" s="42" t="str">
        <f t="shared" si="32"/>
        <v>Wiśniewski</v>
      </c>
      <c r="J98" s="85" t="s">
        <v>363</v>
      </c>
      <c r="K98" s="31" t="s">
        <v>253</v>
      </c>
      <c r="L98" s="23" t="str">
        <f t="shared" si="39"/>
        <v>Wiśniewski Grzegorz Dr inż.</v>
      </c>
      <c r="M98" s="27" t="str">
        <f t="shared" si="40"/>
        <v xml:space="preserve">Grzegorz | Wiśniewski | Dr inż. |  ( 05214 ) </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s="6" customFormat="1">
      <c r="A99" s="28" t="s">
        <v>341</v>
      </c>
      <c r="B99" s="23" t="s">
        <v>29</v>
      </c>
      <c r="C99" s="23" t="s">
        <v>232</v>
      </c>
      <c r="D99" s="23" t="s">
        <v>168</v>
      </c>
      <c r="E99" s="23" t="s">
        <v>169</v>
      </c>
      <c r="F99" s="29" t="str">
        <f t="shared" si="38"/>
        <v>Wnukowska Bogumiła Dr hab. inż.</v>
      </c>
      <c r="G99" s="42" t="str">
        <f t="shared" si="31"/>
        <v>Bogumiła</v>
      </c>
      <c r="H99" s="30" t="s">
        <v>248</v>
      </c>
      <c r="I99" s="42" t="str">
        <f t="shared" si="32"/>
        <v>Wnukowska</v>
      </c>
      <c r="J99" s="86" t="s">
        <v>363</v>
      </c>
      <c r="K99" s="47" t="s">
        <v>380</v>
      </c>
      <c r="L99" s="23" t="str">
        <f t="shared" si="39"/>
        <v>Wnukowska Bogumiła Dr hab. inż.</v>
      </c>
      <c r="M99" s="27" t="str">
        <f t="shared" si="40"/>
        <v xml:space="preserve">Bogumiła | Wnukowska | Dr hab. inż. |  ( 05258z ) </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s="7" customFormat="1" hidden="1">
      <c r="A100" s="28" t="s">
        <v>342</v>
      </c>
      <c r="B100" s="42" t="s">
        <v>29</v>
      </c>
      <c r="C100" s="42" t="s">
        <v>359</v>
      </c>
      <c r="D100" s="23" t="s">
        <v>46</v>
      </c>
      <c r="E100" s="23" t="s">
        <v>170</v>
      </c>
      <c r="F100" s="29" t="str">
        <f t="shared" si="38"/>
        <v>Wolkiewicz Marcin Dr hab. inż.</v>
      </c>
      <c r="G100" s="42" t="str">
        <f t="shared" si="31"/>
        <v>Marcin</v>
      </c>
      <c r="H100" s="30"/>
      <c r="I100" s="42" t="str">
        <f t="shared" si="32"/>
        <v>Wolkiewicz</v>
      </c>
      <c r="J100" s="134" t="s">
        <v>367</v>
      </c>
      <c r="K100" s="31" t="s">
        <v>256</v>
      </c>
      <c r="L100" s="23" t="str">
        <f t="shared" si="39"/>
        <v>Wolkiewicz Marcin Dr hab. inż.</v>
      </c>
      <c r="M100" s="27" t="str">
        <f t="shared" si="40"/>
        <v xml:space="preserve">Marcin | Wolkiewicz | Dr hab. inż. |  ( 05377 )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41" customFormat="1" hidden="1">
      <c r="A101" s="44" t="s">
        <v>373</v>
      </c>
      <c r="B101" s="42" t="s">
        <v>32</v>
      </c>
      <c r="C101" s="42" t="s">
        <v>33</v>
      </c>
      <c r="D101" s="42" t="s">
        <v>44</v>
      </c>
      <c r="E101" s="42" t="s">
        <v>372</v>
      </c>
      <c r="F101" s="45" t="str">
        <f t="shared" si="38"/>
        <v>Woźniak Krzysztof Dr inż.</v>
      </c>
      <c r="G101" s="42" t="str">
        <f t="shared" si="31"/>
        <v>Krzysztof</v>
      </c>
      <c r="H101" s="46"/>
      <c r="I101" s="42" t="str">
        <f t="shared" si="32"/>
        <v>Woźniak</v>
      </c>
      <c r="J101" s="137" t="s">
        <v>360</v>
      </c>
      <c r="K101" s="47" t="s">
        <v>251</v>
      </c>
      <c r="L101" s="42" t="str">
        <f t="shared" si="39"/>
        <v>Woźniak Krzysztof Dr inż.</v>
      </c>
      <c r="M101" s="43" t="str">
        <f t="shared" si="40"/>
        <v xml:space="preserve">Krzysztof | Woźniak | Dr inż. |  ( p05183 ) </v>
      </c>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row>
    <row r="102" spans="1:40" s="7" customFormat="1" hidden="1">
      <c r="A102" s="28" t="s">
        <v>343</v>
      </c>
      <c r="B102" s="23" t="s">
        <v>32</v>
      </c>
      <c r="C102" s="42" t="s">
        <v>33</v>
      </c>
      <c r="D102" s="23" t="s">
        <v>91</v>
      </c>
      <c r="E102" s="23" t="s">
        <v>171</v>
      </c>
      <c r="F102" s="29" t="str">
        <f t="shared" si="38"/>
        <v>Woźny Leszek Dr inż.</v>
      </c>
      <c r="G102" s="42" t="str">
        <f t="shared" si="31"/>
        <v>Leszek</v>
      </c>
      <c r="H102" s="30" t="s">
        <v>53</v>
      </c>
      <c r="I102" s="42" t="str">
        <f t="shared" si="32"/>
        <v>Woźny</v>
      </c>
      <c r="J102" s="62" t="s">
        <v>360</v>
      </c>
      <c r="K102" s="31" t="s">
        <v>252</v>
      </c>
      <c r="L102" s="23" t="str">
        <f t="shared" si="39"/>
        <v>Woźny Leszek Dr inż.</v>
      </c>
      <c r="M102" s="27" t="str">
        <f t="shared" si="40"/>
        <v xml:space="preserve">Leszek | Woźny | Dr inż. |  ( 05131 )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41" customFormat="1" hidden="1">
      <c r="A103" s="44" t="s">
        <v>344</v>
      </c>
      <c r="B103" s="42" t="s">
        <v>32</v>
      </c>
      <c r="C103" s="42" t="s">
        <v>33</v>
      </c>
      <c r="D103" s="42" t="s">
        <v>272</v>
      </c>
      <c r="E103" s="42" t="s">
        <v>275</v>
      </c>
      <c r="F103" s="45" t="str">
        <f t="shared" si="38"/>
        <v>Wróbel Karol Dr inż.</v>
      </c>
      <c r="G103" s="42" t="str">
        <f t="shared" si="31"/>
        <v>Karol</v>
      </c>
      <c r="H103" s="46"/>
      <c r="I103" s="42" t="str">
        <f t="shared" si="32"/>
        <v>Wróbel</v>
      </c>
      <c r="J103" s="135" t="s">
        <v>367</v>
      </c>
      <c r="K103" s="47" t="s">
        <v>256</v>
      </c>
      <c r="L103" s="42" t="str">
        <f t="shared" si="39"/>
        <v>Wróbel Karol Dr inż.</v>
      </c>
      <c r="M103" s="43" t="str">
        <f t="shared" si="40"/>
        <v xml:space="preserve">Karol | Wróbel | Dr inż. |  ( 053112 ) </v>
      </c>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row>
    <row r="104" spans="1:40" s="5" customFormat="1">
      <c r="A104" s="28" t="s">
        <v>345</v>
      </c>
      <c r="B104" s="23" t="s">
        <v>75</v>
      </c>
      <c r="C104" s="23" t="s">
        <v>232</v>
      </c>
      <c r="D104" s="23" t="s">
        <v>101</v>
      </c>
      <c r="E104" s="23" t="s">
        <v>172</v>
      </c>
      <c r="F104" s="29" t="str">
        <f t="shared" si="38"/>
        <v>Wróblewski Zbigniew Prof. dr hab. inż.</v>
      </c>
      <c r="G104" s="42" t="str">
        <f t="shared" si="31"/>
        <v>Zbigniew</v>
      </c>
      <c r="H104" s="30" t="s">
        <v>85</v>
      </c>
      <c r="I104" s="42" t="str">
        <f t="shared" si="32"/>
        <v>Wróblewski</v>
      </c>
      <c r="J104" s="87" t="s">
        <v>363</v>
      </c>
      <c r="K104" s="47" t="s">
        <v>380</v>
      </c>
      <c r="L104" s="23" t="str">
        <f t="shared" si="39"/>
        <v>Wróblewski Zbigniew Prof. dr hab. inż.</v>
      </c>
      <c r="M104" s="27" t="str">
        <f t="shared" si="40"/>
        <v xml:space="preserve">Zbigniew | Wróblewski | Prof. dr hab. inż. |  ( 05259z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7" customFormat="1">
      <c r="A105" s="28" t="s">
        <v>346</v>
      </c>
      <c r="B105" s="23" t="s">
        <v>32</v>
      </c>
      <c r="C105" s="23" t="s">
        <v>232</v>
      </c>
      <c r="D105" s="23" t="s">
        <v>92</v>
      </c>
      <c r="E105" s="23" t="s">
        <v>173</v>
      </c>
      <c r="F105" s="29" t="str">
        <f t="shared" si="38"/>
        <v>Zacirka Ryszard Dr inż.</v>
      </c>
      <c r="G105" s="42" t="str">
        <f t="shared" si="31"/>
        <v>Ryszard</v>
      </c>
      <c r="H105" s="30" t="s">
        <v>249</v>
      </c>
      <c r="I105" s="42" t="str">
        <f t="shared" si="32"/>
        <v>Zacirka</v>
      </c>
      <c r="J105" s="88" t="s">
        <v>363</v>
      </c>
      <c r="K105" s="47" t="s">
        <v>380</v>
      </c>
      <c r="L105" s="23" t="str">
        <f t="shared" si="39"/>
        <v>Zacirka Ryszard Dr inż.</v>
      </c>
      <c r="M105" s="27" t="str">
        <f t="shared" si="40"/>
        <v xml:space="preserve">Ryszard | Zacirka | Dr inż. |  ( 05260 ) </v>
      </c>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s="6" customFormat="1" hidden="1">
      <c r="A106" s="28" t="s">
        <v>347</v>
      </c>
      <c r="B106" s="23" t="s">
        <v>29</v>
      </c>
      <c r="C106" s="23" t="s">
        <v>232</v>
      </c>
      <c r="D106" s="23" t="s">
        <v>85</v>
      </c>
      <c r="E106" s="23" t="s">
        <v>174</v>
      </c>
      <c r="F106" s="29" t="str">
        <f t="shared" si="38"/>
        <v>Zawilak Jan Dr hab. inż.</v>
      </c>
      <c r="G106" s="42" t="str">
        <f t="shared" si="31"/>
        <v>Jan</v>
      </c>
      <c r="H106" s="30"/>
      <c r="I106" s="42" t="str">
        <f t="shared" si="32"/>
        <v>Zawilak</v>
      </c>
      <c r="J106" s="136" t="s">
        <v>367</v>
      </c>
      <c r="K106" s="31" t="s">
        <v>255</v>
      </c>
      <c r="L106" s="23" t="str">
        <f t="shared" si="39"/>
        <v>Zawilak Jan Dr hab. inż.</v>
      </c>
      <c r="M106" s="27" t="str">
        <f t="shared" si="40"/>
        <v xml:space="preserve">Jan | Zawilak | Dr hab. inż. |  ( 05351 ) </v>
      </c>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s="6" customFormat="1" hidden="1">
      <c r="A107" s="28" t="s">
        <v>348</v>
      </c>
      <c r="B107" s="28" t="s">
        <v>32</v>
      </c>
      <c r="C107" s="23" t="s">
        <v>33</v>
      </c>
      <c r="D107" s="28" t="s">
        <v>56</v>
      </c>
      <c r="E107" s="28" t="s">
        <v>174</v>
      </c>
      <c r="F107" s="32" t="str">
        <f t="shared" si="38"/>
        <v>Zawilak Tomasz Dr inż.</v>
      </c>
      <c r="G107" s="42" t="str">
        <f t="shared" si="31"/>
        <v>Tomasz</v>
      </c>
      <c r="H107" s="30" t="s">
        <v>80</v>
      </c>
      <c r="I107" s="42" t="str">
        <f t="shared" si="32"/>
        <v>Zawilak</v>
      </c>
      <c r="J107" s="137" t="s">
        <v>367</v>
      </c>
      <c r="K107" s="31" t="s">
        <v>255</v>
      </c>
      <c r="L107" s="23" t="str">
        <f t="shared" si="39"/>
        <v>Zawilak Tomasz Dr inż.</v>
      </c>
      <c r="M107" s="27" t="str">
        <f t="shared" si="40"/>
        <v xml:space="preserve">Tomasz | Zawilak | Dr inż. |  ( 05362 ) </v>
      </c>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s="6" customFormat="1" hidden="1">
      <c r="A108" s="28" t="s">
        <v>349</v>
      </c>
      <c r="B108" s="23" t="s">
        <v>29</v>
      </c>
      <c r="C108" s="42" t="s">
        <v>359</v>
      </c>
      <c r="D108" s="23" t="s">
        <v>85</v>
      </c>
      <c r="E108" s="23" t="s">
        <v>175</v>
      </c>
      <c r="F108" s="29" t="str">
        <f t="shared" si="38"/>
        <v>Ziaja Jan Dr hab. inż.</v>
      </c>
      <c r="G108" s="42" t="str">
        <f t="shared" si="31"/>
        <v>Jan</v>
      </c>
      <c r="H108" s="30" t="s">
        <v>34</v>
      </c>
      <c r="I108" s="42" t="str">
        <f t="shared" si="32"/>
        <v>Ziaja</v>
      </c>
      <c r="J108" s="101" t="s">
        <v>360</v>
      </c>
      <c r="K108" s="31" t="s">
        <v>252</v>
      </c>
      <c r="L108" s="23" t="str">
        <f t="shared" si="39"/>
        <v>Ziaja Jan Dr hab. inż.</v>
      </c>
      <c r="M108" s="27" t="str">
        <f t="shared" si="40"/>
        <v xml:space="preserve">Jan | Ziaja | Dr hab. inż. |  ( 05132 ) </v>
      </c>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1:40" s="7" customFormat="1" ht="15.75" hidden="1" thickBot="1">
      <c r="A109" s="28" t="s">
        <v>350</v>
      </c>
      <c r="B109" s="42" t="s">
        <v>29</v>
      </c>
      <c r="C109" s="42" t="s">
        <v>359</v>
      </c>
      <c r="D109" s="23" t="s">
        <v>61</v>
      </c>
      <c r="E109" s="23" t="s">
        <v>176</v>
      </c>
      <c r="F109" s="33" t="str">
        <f t="shared" si="38"/>
        <v>Żyłka Paweł Dr hab. inż.</v>
      </c>
      <c r="G109" s="34" t="str">
        <f t="shared" si="31"/>
        <v>Paweł</v>
      </c>
      <c r="H109" s="34"/>
      <c r="I109" s="34" t="str">
        <f t="shared" si="32"/>
        <v>Żyłka</v>
      </c>
      <c r="J109" s="34" t="s">
        <v>360</v>
      </c>
      <c r="K109" s="35" t="s">
        <v>252</v>
      </c>
      <c r="L109" s="23" t="str">
        <f t="shared" si="39"/>
        <v>Żyłka Paweł Dr hab. inż.</v>
      </c>
      <c r="M109" s="27" t="str">
        <f t="shared" si="40"/>
        <v xml:space="preserve">Paweł | Żyłka | Dr hab. inż. |  ( 05134 ) </v>
      </c>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1:40" hidden="1">
      <c r="A110" s="23"/>
      <c r="B110" s="23"/>
      <c r="C110" s="23"/>
      <c r="D110" s="23"/>
      <c r="E110" s="23"/>
      <c r="F110" s="23">
        <v>1</v>
      </c>
      <c r="G110" s="23">
        <v>2</v>
      </c>
      <c r="H110" s="23">
        <v>3</v>
      </c>
      <c r="I110" s="23">
        <v>4</v>
      </c>
      <c r="J110" s="23">
        <v>5</v>
      </c>
      <c r="K110" s="23">
        <v>6</v>
      </c>
      <c r="L110" s="23"/>
      <c r="M110" s="23"/>
    </row>
    <row r="111" spans="1:40">
      <c r="F111"/>
      <c r="G111"/>
      <c r="H111"/>
      <c r="I111"/>
    </row>
    <row r="112" spans="1:40">
      <c r="F112"/>
      <c r="G112"/>
      <c r="H112"/>
      <c r="I112"/>
    </row>
    <row r="113" spans="6:9">
      <c r="F113"/>
      <c r="G113"/>
      <c r="H113"/>
      <c r="I113"/>
    </row>
    <row r="114" spans="6:9">
      <c r="F114"/>
      <c r="G114"/>
      <c r="H114"/>
      <c r="I114"/>
    </row>
    <row r="115" spans="6:9">
      <c r="F115"/>
      <c r="G115"/>
      <c r="H115"/>
      <c r="I115"/>
    </row>
    <row r="116" spans="6:9">
      <c r="F116"/>
      <c r="G116"/>
      <c r="H116"/>
      <c r="I116"/>
    </row>
    <row r="117" spans="6:9">
      <c r="F117"/>
      <c r="G117"/>
      <c r="H117"/>
      <c r="I117"/>
    </row>
    <row r="118" spans="6:9">
      <c r="F118"/>
      <c r="G118"/>
      <c r="H118"/>
      <c r="I118"/>
    </row>
  </sheetData>
  <autoFilter ref="A1:L110" xr:uid="{00000000-0009-0000-0000-000001000000}">
    <filterColumn colId="9">
      <filters>
        <filter val="K36W05D02"/>
      </filters>
    </filterColumn>
  </autoFilter>
  <sortState ref="A2:M116">
    <sortCondition ref="I2:I116"/>
    <sortCondition ref="G2:G11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workbookViewId="0">
      <selection activeCell="G3" sqref="G3"/>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s="20" customFormat="1">
      <c r="A1" s="20" t="s">
        <v>180</v>
      </c>
      <c r="B1" s="20" t="s">
        <v>184</v>
      </c>
      <c r="C1" s="20" t="s">
        <v>182</v>
      </c>
      <c r="D1" s="20" t="str">
        <f t="shared" ref="D1" si="0">E1</f>
        <v>Automatyka i Robotyka_inż._AMU</v>
      </c>
      <c r="E1" s="20" t="str">
        <f t="shared" ref="E1" si="1">CONCATENATE(A1,"_",B1,"_",C1)</f>
        <v>Automatyka i Robotyka_inż._AMU</v>
      </c>
      <c r="F1" s="2" t="str">
        <f t="shared" ref="F1" si="2">E1</f>
        <v>Automatyka i Robotyka_inż._AMU</v>
      </c>
      <c r="G1" s="2" t="str">
        <f t="shared" ref="G1" si="3">A1</f>
        <v>Automatyka i Robotyka</v>
      </c>
      <c r="H1" s="2" t="str">
        <f t="shared" ref="H1:I12" si="4">B1</f>
        <v>inż.</v>
      </c>
      <c r="I1" s="2" t="str">
        <f t="shared" si="4"/>
        <v>AMU</v>
      </c>
    </row>
    <row r="2" spans="1:9">
      <c r="A2" t="s">
        <v>180</v>
      </c>
      <c r="B2" t="s">
        <v>184</v>
      </c>
      <c r="C2" t="s">
        <v>186</v>
      </c>
      <c r="D2" t="str">
        <f t="shared" ref="D2:D12" si="5">E2</f>
        <v>Automatyka i Robotyka_inż._ASE</v>
      </c>
      <c r="E2" t="str">
        <f t="shared" ref="E2:E12" si="6">CONCATENATE(A2,"_",B2,"_",C2)</f>
        <v>Automatyka i Robotyka_inż._ASE</v>
      </c>
      <c r="F2" s="2" t="str">
        <f t="shared" ref="F2:F11" si="7">E2</f>
        <v>Automatyka i Robotyka_inż._ASE</v>
      </c>
      <c r="G2" s="2" t="str">
        <f t="shared" ref="G2:G11" si="8">A2</f>
        <v>Automatyka i Robotyka</v>
      </c>
      <c r="H2" s="2" t="str">
        <f t="shared" ref="H2:H11" si="9">B2</f>
        <v>inż.</v>
      </c>
      <c r="I2" s="2" t="str">
        <f t="shared" si="4"/>
        <v>ASE</v>
      </c>
    </row>
    <row r="3" spans="1:9" s="20" customFormat="1">
      <c r="A3" s="20" t="s">
        <v>179</v>
      </c>
      <c r="B3" s="20" t="s">
        <v>184</v>
      </c>
      <c r="C3" s="20" t="s">
        <v>183</v>
      </c>
      <c r="D3" s="20" t="str">
        <f t="shared" ref="D3" si="10">E3</f>
        <v>Elektrotechnika_inż._EEN</v>
      </c>
      <c r="E3" s="20" t="str">
        <f t="shared" ref="E3" si="11">CONCATENATE(A3,"_",B3,"_",C3)</f>
        <v>Elektrotechnika_inż._EEN</v>
      </c>
      <c r="F3" s="2" t="str">
        <f t="shared" ref="F3" si="12">E3</f>
        <v>Elektrotechnika_inż._EEN</v>
      </c>
      <c r="G3" s="2" t="str">
        <f t="shared" ref="G3" si="13">A3</f>
        <v>Elektrotechnika</v>
      </c>
      <c r="H3" s="2" t="str">
        <f t="shared" ref="H3" si="14">B3</f>
        <v>inż.</v>
      </c>
      <c r="I3" s="2" t="str">
        <f t="shared" si="4"/>
        <v>EEN</v>
      </c>
    </row>
    <row r="4" spans="1:9">
      <c r="A4" t="s">
        <v>179</v>
      </c>
      <c r="B4" t="s">
        <v>184</v>
      </c>
      <c r="C4" s="20" t="s">
        <v>187</v>
      </c>
      <c r="D4" t="str">
        <f t="shared" si="5"/>
        <v>Elektrotechnika_inż._ETP</v>
      </c>
      <c r="E4" t="str">
        <f t="shared" si="6"/>
        <v>Elektrotechnika_inż._ETP</v>
      </c>
      <c r="F4" s="2" t="str">
        <f t="shared" si="7"/>
        <v>Elektrotechnika_inż._ETP</v>
      </c>
      <c r="G4" s="2" t="str">
        <f t="shared" si="8"/>
        <v>Elektrotechnika</v>
      </c>
      <c r="H4" s="2" t="str">
        <f t="shared" si="9"/>
        <v>inż.</v>
      </c>
      <c r="I4" s="2" t="str">
        <f t="shared" si="4"/>
        <v>ETP</v>
      </c>
    </row>
    <row r="5" spans="1:9">
      <c r="A5" t="s">
        <v>181</v>
      </c>
      <c r="B5" t="s">
        <v>184</v>
      </c>
      <c r="D5" t="str">
        <f t="shared" si="5"/>
        <v>Mechatronika_inż._</v>
      </c>
      <c r="E5" t="str">
        <f t="shared" si="6"/>
        <v>Mechatronika_inż._</v>
      </c>
      <c r="F5" s="2" t="str">
        <f t="shared" si="7"/>
        <v>Mechatronika_inż._</v>
      </c>
      <c r="G5" s="2" t="str">
        <f t="shared" si="8"/>
        <v>Mechatronika</v>
      </c>
      <c r="H5" s="2" t="str">
        <f t="shared" si="9"/>
        <v>inż.</v>
      </c>
      <c r="I5" s="2"/>
    </row>
    <row r="6" spans="1:9">
      <c r="A6" t="s">
        <v>381</v>
      </c>
      <c r="B6" t="s">
        <v>185</v>
      </c>
      <c r="C6" t="s">
        <v>182</v>
      </c>
      <c r="D6" t="str">
        <f t="shared" si="5"/>
        <v>Automatyka Przemysłowa_mgr_AMU</v>
      </c>
      <c r="E6" t="str">
        <f t="shared" si="6"/>
        <v>Automatyka Przemysłowa_mgr_AMU</v>
      </c>
      <c r="F6" s="2" t="str">
        <f t="shared" si="7"/>
        <v>Automatyka Przemysłowa_mgr_AMU</v>
      </c>
      <c r="G6" s="2" t="str">
        <f t="shared" si="8"/>
        <v>Automatyka Przemysłowa</v>
      </c>
      <c r="H6" s="2" t="str">
        <f t="shared" si="9"/>
        <v>mgr</v>
      </c>
      <c r="I6" s="2" t="str">
        <f t="shared" si="4"/>
        <v>AMU</v>
      </c>
    </row>
    <row r="7" spans="1:9">
      <c r="A7" s="20" t="s">
        <v>381</v>
      </c>
      <c r="B7" t="s">
        <v>185</v>
      </c>
      <c r="C7" t="s">
        <v>186</v>
      </c>
      <c r="D7" t="str">
        <f t="shared" si="5"/>
        <v>Automatyka Przemysłowa_mgr_ASE</v>
      </c>
      <c r="E7" t="str">
        <f t="shared" si="6"/>
        <v>Automatyka Przemysłowa_mgr_ASE</v>
      </c>
      <c r="F7" s="2" t="str">
        <f t="shared" si="7"/>
        <v>Automatyka Przemysłowa_mgr_ASE</v>
      </c>
      <c r="G7" s="2" t="str">
        <f t="shared" si="8"/>
        <v>Automatyka Przemysłowa</v>
      </c>
      <c r="H7" s="2" t="str">
        <f t="shared" si="9"/>
        <v>mgr</v>
      </c>
      <c r="I7" s="2" t="str">
        <f t="shared" si="4"/>
        <v>ASE</v>
      </c>
    </row>
    <row r="8" spans="1:9">
      <c r="A8" t="s">
        <v>179</v>
      </c>
      <c r="B8" t="s">
        <v>185</v>
      </c>
      <c r="C8" t="s">
        <v>183</v>
      </c>
      <c r="D8" t="str">
        <f t="shared" si="5"/>
        <v>Elektrotechnika_mgr_EEN</v>
      </c>
      <c r="E8" t="str">
        <f t="shared" si="6"/>
        <v>Elektrotechnika_mgr_EEN</v>
      </c>
      <c r="F8" s="2" t="str">
        <f t="shared" si="7"/>
        <v>Elektrotechnika_mgr_EEN</v>
      </c>
      <c r="G8" s="2" t="str">
        <f t="shared" si="8"/>
        <v>Elektrotechnika</v>
      </c>
      <c r="H8" s="2" t="str">
        <f t="shared" si="9"/>
        <v>mgr</v>
      </c>
      <c r="I8" s="2" t="str">
        <f t="shared" si="4"/>
        <v>EEN</v>
      </c>
    </row>
    <row r="9" spans="1:9">
      <c r="A9" t="s">
        <v>179</v>
      </c>
      <c r="B9" t="s">
        <v>185</v>
      </c>
      <c r="C9" t="s">
        <v>187</v>
      </c>
      <c r="D9" t="str">
        <f t="shared" si="5"/>
        <v>Elektrotechnika_mgr_ETP</v>
      </c>
      <c r="E9" t="str">
        <f t="shared" si="6"/>
        <v>Elektrotechnika_mgr_ETP</v>
      </c>
      <c r="F9" s="2" t="str">
        <f t="shared" si="7"/>
        <v>Elektrotechnika_mgr_ETP</v>
      </c>
      <c r="G9" s="2" t="str">
        <f t="shared" si="8"/>
        <v>Elektrotechnika</v>
      </c>
      <c r="H9" s="2" t="str">
        <f t="shared" si="9"/>
        <v>mgr</v>
      </c>
      <c r="I9" s="2" t="str">
        <f t="shared" si="4"/>
        <v>ETP</v>
      </c>
    </row>
    <row r="10" spans="1:9">
      <c r="A10" t="s">
        <v>179</v>
      </c>
      <c r="B10" t="s">
        <v>185</v>
      </c>
      <c r="C10" t="s">
        <v>188</v>
      </c>
      <c r="D10" t="str">
        <f t="shared" si="5"/>
        <v>Elektrotechnika_mgr_CPE</v>
      </c>
      <c r="E10" t="str">
        <f t="shared" si="6"/>
        <v>Elektrotechnika_mgr_CPE</v>
      </c>
      <c r="F10" s="2" t="str">
        <f t="shared" si="7"/>
        <v>Elektrotechnika_mgr_CPE</v>
      </c>
      <c r="G10" s="2" t="str">
        <f t="shared" si="8"/>
        <v>Elektrotechnika</v>
      </c>
      <c r="H10" s="2" t="str">
        <f t="shared" si="9"/>
        <v>mgr</v>
      </c>
      <c r="I10" s="2" t="str">
        <f t="shared" si="4"/>
        <v>CPE</v>
      </c>
    </row>
    <row r="11" spans="1:9">
      <c r="A11" t="s">
        <v>179</v>
      </c>
      <c r="B11" t="s">
        <v>185</v>
      </c>
      <c r="C11" t="s">
        <v>189</v>
      </c>
      <c r="D11" t="str">
        <f t="shared" si="5"/>
        <v>Elektrotechnika_mgr_RES</v>
      </c>
      <c r="E11" t="str">
        <f t="shared" si="6"/>
        <v>Elektrotechnika_mgr_RES</v>
      </c>
      <c r="F11" s="2" t="str">
        <f t="shared" si="7"/>
        <v>Elektrotechnika_mgr_RES</v>
      </c>
      <c r="G11" s="2" t="str">
        <f t="shared" si="8"/>
        <v>Elektrotechnika</v>
      </c>
      <c r="H11" s="2" t="str">
        <f t="shared" si="9"/>
        <v>mgr</v>
      </c>
      <c r="I11" s="2" t="str">
        <f t="shared" si="4"/>
        <v>RES</v>
      </c>
    </row>
    <row r="12" spans="1:9">
      <c r="A12" t="s">
        <v>179</v>
      </c>
      <c r="B12" t="s">
        <v>185</v>
      </c>
      <c r="C12" s="20" t="s">
        <v>229</v>
      </c>
      <c r="D12" t="str">
        <f t="shared" si="5"/>
        <v>Elektrotechnika_mgr_OZE</v>
      </c>
      <c r="E12" t="str">
        <f t="shared" si="6"/>
        <v>Elektrotechnika_mgr_OZE</v>
      </c>
      <c r="F12" s="2" t="str">
        <f t="shared" ref="F12" si="15">E12</f>
        <v>Elektrotechnika_mgr_OZE</v>
      </c>
      <c r="G12" s="2" t="str">
        <f t="shared" ref="G12" si="16">A12</f>
        <v>Elektrotechnika</v>
      </c>
      <c r="H12" s="2" t="str">
        <f t="shared" ref="H12" si="17">B12</f>
        <v>mgr</v>
      </c>
      <c r="I12" s="2" t="str">
        <f t="shared" si="4"/>
        <v>OZE</v>
      </c>
    </row>
    <row r="13" spans="1:9">
      <c r="F13">
        <v>1</v>
      </c>
      <c r="G13">
        <v>2</v>
      </c>
      <c r="H13">
        <v>3</v>
      </c>
      <c r="I13">
        <v>4</v>
      </c>
    </row>
    <row r="16" spans="1:9">
      <c r="A16" t="s">
        <v>216</v>
      </c>
      <c r="B16" t="s">
        <v>261</v>
      </c>
    </row>
    <row r="17" spans="1:2">
      <c r="A17" s="14" t="s">
        <v>230</v>
      </c>
      <c r="B17" t="s">
        <v>221</v>
      </c>
    </row>
    <row r="18" spans="1:2">
      <c r="A18" s="14" t="s">
        <v>231</v>
      </c>
      <c r="B18" t="s">
        <v>222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3"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Tematy</vt:lpstr>
      <vt:lpstr>Prowadzacy</vt:lpstr>
      <vt:lpstr>studia</vt:lpstr>
      <vt:lpstr>Arkusz1</vt:lpstr>
      <vt:lpstr>forma</vt:lpstr>
      <vt:lpstr>kierunki</vt:lpstr>
      <vt:lpstr>Pracownicy</vt:lpstr>
      <vt:lpstr>studia!robert</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Adam Jakubowski</cp:lastModifiedBy>
  <cp:lastPrinted>2021-06-21T08:41:32Z</cp:lastPrinted>
  <dcterms:created xsi:type="dcterms:W3CDTF">2014-12-07T15:26:17Z</dcterms:created>
  <dcterms:modified xsi:type="dcterms:W3CDTF">2021-06-30T13:09:44Z</dcterms:modified>
</cp:coreProperties>
</file>