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NOWA_STRONA_WWW\STUDENCI\DYPLOMANCI\TEMATY_PRAC_DYPLOMOWYCH\"/>
    </mc:Choice>
  </mc:AlternateContent>
  <xr:revisionPtr revIDLastSave="0" documentId="8_{B9A46A27-536A-4DED-B828-C32786472FC3}" xr6:coauthVersionLast="47" xr6:coauthVersionMax="47" xr10:uidLastSave="{00000000-0000-0000-0000-000000000000}"/>
  <workbookProtection workbookAlgorithmName="SHA-512" workbookHashValue="3wqal47fZMm7/EfnWtyWvyvHLpBoK54VsCzjw94p+Okv+PI1/123dwXU7IwAocTJMcFolhF/iWmqRic3NibWwg==" workbookSaltValue="WKfC0mhBJCOrjV9D+GmBuQ==" workbookSpinCount="100000" lockStructure="1"/>
  <bookViews>
    <workbookView xWindow="-120" yWindow="-120" windowWidth="29040" windowHeight="17520" tabRatio="591" xr2:uid="{00000000-000D-0000-FFFF-FFFF00000000}"/>
  </bookViews>
  <sheets>
    <sheet name="Tematy" sheetId="1" r:id="rId1"/>
    <sheet name="Prowadzacy" sheetId="2" state="hidden" r:id="rId2"/>
    <sheet name="studia" sheetId="3" state="hidden" r:id="rId3"/>
    <sheet name="Arkusz1" sheetId="4" r:id="rId4"/>
  </sheets>
  <definedNames>
    <definedName name="_xlnm._FilterDatabase" localSheetId="1" hidden="1">Prowadzacy!$A$1:$L$117</definedName>
    <definedName name="_xlnm._FilterDatabase" localSheetId="0" hidden="1">Tematy!$A$5:$AK$492</definedName>
    <definedName name="forma">studia!$A$15:$A$16</definedName>
    <definedName name="kierunki">studia!$F$1:$F$10</definedName>
    <definedName name="Pracownicy">Prowadzacy!$F$3:$F$116</definedName>
    <definedName name="robert" localSheetId="2">studia!$F$1:$F$10</definedName>
    <definedName name="taknie">studia!$B$15:$B$16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M73" i="2" l="1"/>
  <c r="I73" i="2"/>
  <c r="L73" i="2"/>
  <c r="F73" i="2" s="1"/>
  <c r="G73" i="2"/>
  <c r="M91" i="2"/>
  <c r="I91" i="2"/>
  <c r="L91" i="2"/>
  <c r="F91" i="2" s="1"/>
  <c r="G91" i="2"/>
  <c r="M65" i="2"/>
  <c r="L65" i="2"/>
  <c r="F65" i="2" s="1"/>
  <c r="I65" i="2"/>
  <c r="G65" i="2"/>
  <c r="M59" i="2"/>
  <c r="L59" i="2"/>
  <c r="F59" i="2" s="1"/>
  <c r="I59" i="2"/>
  <c r="G59" i="2"/>
  <c r="M85" i="2"/>
  <c r="I85" i="2"/>
  <c r="L85" i="2"/>
  <c r="F85" i="2" s="1"/>
  <c r="G85" i="2"/>
  <c r="M115" i="2"/>
  <c r="L115" i="2"/>
  <c r="F115" i="2" s="1"/>
  <c r="I115" i="2"/>
  <c r="G115" i="2"/>
  <c r="M2" i="2"/>
  <c r="L2" i="2"/>
  <c r="F2" i="2" s="1"/>
  <c r="I2" i="2"/>
  <c r="G2" i="2"/>
  <c r="M66" i="2"/>
  <c r="I66" i="2"/>
  <c r="L66" i="2"/>
  <c r="F66" i="2" s="1"/>
  <c r="G66" i="2"/>
  <c r="M42" i="2"/>
  <c r="L42" i="2"/>
  <c r="F42" i="2" s="1"/>
  <c r="I42" i="2"/>
  <c r="G42" i="2"/>
  <c r="M12" i="2"/>
  <c r="I12" i="2"/>
  <c r="L12" i="2"/>
  <c r="F12" i="2" s="1"/>
  <c r="G12" i="2"/>
  <c r="M27" i="2" l="1"/>
  <c r="I27" i="2"/>
  <c r="L27" i="2"/>
  <c r="F27" i="2" s="1"/>
  <c r="G27" i="2"/>
  <c r="G64" i="2"/>
  <c r="I64" i="2"/>
  <c r="L64" i="2"/>
  <c r="F64" i="2" s="1"/>
  <c r="M64" i="2"/>
  <c r="M36" i="2"/>
  <c r="I36" i="2"/>
  <c r="L36" i="2"/>
  <c r="F36" i="2" s="1"/>
  <c r="G36" i="2"/>
  <c r="I101" i="2" l="1"/>
  <c r="L101" i="2"/>
  <c r="F101" i="2" s="1"/>
  <c r="M101" i="2"/>
  <c r="G101" i="2"/>
  <c r="M95" i="2"/>
  <c r="I95" i="2"/>
  <c r="L95" i="2"/>
  <c r="F95" i="2" s="1"/>
  <c r="G95" i="2"/>
  <c r="M33" i="2" l="1"/>
  <c r="L33" i="2"/>
  <c r="F33" i="2" s="1"/>
  <c r="I33" i="2"/>
  <c r="G33" i="2"/>
  <c r="M21" i="2" l="1"/>
  <c r="L21" i="2"/>
  <c r="F21" i="2" s="1"/>
  <c r="I21" i="2"/>
  <c r="G21" i="2"/>
  <c r="M53" i="2"/>
  <c r="L53" i="2"/>
  <c r="F53" i="2" s="1"/>
  <c r="I53" i="2"/>
  <c r="G53" i="2"/>
  <c r="M79" i="2" l="1"/>
  <c r="L79" i="2"/>
  <c r="F79" i="2" s="1"/>
  <c r="I79" i="2"/>
  <c r="G79" i="2"/>
  <c r="M67" i="2" l="1"/>
  <c r="L67" i="2"/>
  <c r="F67" i="2" s="1"/>
  <c r="I67" i="2"/>
  <c r="G67" i="2"/>
  <c r="M109" i="2"/>
  <c r="L109" i="2"/>
  <c r="F109" i="2" s="1"/>
  <c r="I109" i="2"/>
  <c r="G109" i="2"/>
  <c r="M92" i="2"/>
  <c r="L92" i="2"/>
  <c r="F92" i="2" s="1"/>
  <c r="I92" i="2"/>
  <c r="G92" i="2"/>
  <c r="M62" i="2"/>
  <c r="L62" i="2"/>
  <c r="F62" i="2" s="1"/>
  <c r="I62" i="2"/>
  <c r="G62" i="2"/>
  <c r="I116" i="2"/>
  <c r="I114" i="2"/>
  <c r="I113" i="2"/>
  <c r="I112" i="2"/>
  <c r="I111" i="2"/>
  <c r="I110" i="2"/>
  <c r="I108" i="2"/>
  <c r="I107" i="2"/>
  <c r="I106" i="2"/>
  <c r="I105" i="2"/>
  <c r="I104" i="2"/>
  <c r="I103" i="2"/>
  <c r="I102" i="2"/>
  <c r="I100" i="2"/>
  <c r="I99" i="2"/>
  <c r="I98" i="2"/>
  <c r="I97" i="2"/>
  <c r="I96" i="2"/>
  <c r="I94" i="2"/>
  <c r="I93" i="2"/>
  <c r="I90" i="2"/>
  <c r="I89" i="2"/>
  <c r="I88" i="2"/>
  <c r="I87" i="2"/>
  <c r="I86" i="2"/>
  <c r="I84" i="2"/>
  <c r="I83" i="2"/>
  <c r="I82" i="2"/>
  <c r="I81" i="2"/>
  <c r="I80" i="2"/>
  <c r="I78" i="2"/>
  <c r="I77" i="2"/>
  <c r="I76" i="2"/>
  <c r="I75" i="2"/>
  <c r="I74" i="2"/>
  <c r="I72" i="2"/>
  <c r="I71" i="2"/>
  <c r="I70" i="2"/>
  <c r="I69" i="2"/>
  <c r="I68" i="2"/>
  <c r="I63" i="2"/>
  <c r="I61" i="2"/>
  <c r="I60" i="2"/>
  <c r="I58" i="2"/>
  <c r="I57" i="2"/>
  <c r="I56" i="2"/>
  <c r="I55" i="2"/>
  <c r="I54" i="2"/>
  <c r="I52" i="2"/>
  <c r="I51" i="2"/>
  <c r="I50" i="2"/>
  <c r="I49" i="2"/>
  <c r="I48" i="2"/>
  <c r="I47" i="2"/>
  <c r="I46" i="2"/>
  <c r="I45" i="2"/>
  <c r="I44" i="2"/>
  <c r="I43" i="2"/>
  <c r="I41" i="2"/>
  <c r="I40" i="2"/>
  <c r="I39" i="2"/>
  <c r="I38" i="2"/>
  <c r="I37" i="2"/>
  <c r="I35" i="2"/>
  <c r="I34" i="2"/>
  <c r="I32" i="2"/>
  <c r="I31" i="2"/>
  <c r="I30" i="2"/>
  <c r="I29" i="2"/>
  <c r="I28" i="2"/>
  <c r="I26" i="2"/>
  <c r="I25" i="2"/>
  <c r="I24" i="2"/>
  <c r="I23" i="2"/>
  <c r="I22" i="2"/>
  <c r="I20" i="2"/>
  <c r="I19" i="2"/>
  <c r="I18" i="2"/>
  <c r="I17" i="2"/>
  <c r="I16" i="2"/>
  <c r="I15" i="2"/>
  <c r="I14" i="2"/>
  <c r="I13" i="2"/>
  <c r="I11" i="2"/>
  <c r="I10" i="2"/>
  <c r="I9" i="2"/>
  <c r="I8" i="2"/>
  <c r="I7" i="2"/>
  <c r="I6" i="2"/>
  <c r="I5" i="2"/>
  <c r="I4" i="2"/>
  <c r="I3" i="2"/>
  <c r="G116" i="2"/>
  <c r="G114" i="2"/>
  <c r="G113" i="2"/>
  <c r="G112" i="2"/>
  <c r="G111" i="2"/>
  <c r="G110" i="2"/>
  <c r="G108" i="2"/>
  <c r="G107" i="2"/>
  <c r="G106" i="2"/>
  <c r="G105" i="2"/>
  <c r="G104" i="2"/>
  <c r="G103" i="2"/>
  <c r="G102" i="2"/>
  <c r="G100" i="2"/>
  <c r="G99" i="2"/>
  <c r="G98" i="2"/>
  <c r="G97" i="2"/>
  <c r="G96" i="2"/>
  <c r="G94" i="2"/>
  <c r="G93" i="2"/>
  <c r="G90" i="2"/>
  <c r="G89" i="2"/>
  <c r="G88" i="2"/>
  <c r="G87" i="2"/>
  <c r="G86" i="2"/>
  <c r="G84" i="2"/>
  <c r="G83" i="2"/>
  <c r="G82" i="2"/>
  <c r="G81" i="2"/>
  <c r="G80" i="2"/>
  <c r="G78" i="2"/>
  <c r="G77" i="2"/>
  <c r="G76" i="2"/>
  <c r="G75" i="2"/>
  <c r="G74" i="2"/>
  <c r="G72" i="2"/>
  <c r="G71" i="2"/>
  <c r="G70" i="2"/>
  <c r="G69" i="2"/>
  <c r="G68" i="2"/>
  <c r="G63" i="2"/>
  <c r="G61" i="2"/>
  <c r="G60" i="2"/>
  <c r="G58" i="2"/>
  <c r="G57" i="2"/>
  <c r="G56" i="2"/>
  <c r="G55" i="2"/>
  <c r="G54" i="2"/>
  <c r="G52" i="2"/>
  <c r="G51" i="2"/>
  <c r="G50" i="2"/>
  <c r="G49" i="2"/>
  <c r="G48" i="2"/>
  <c r="G47" i="2"/>
  <c r="G46" i="2"/>
  <c r="G45" i="2"/>
  <c r="G44" i="2"/>
  <c r="G43" i="2"/>
  <c r="G41" i="2"/>
  <c r="G40" i="2"/>
  <c r="G39" i="2"/>
  <c r="G38" i="2"/>
  <c r="G37" i="2"/>
  <c r="G35" i="2"/>
  <c r="G34" i="2"/>
  <c r="G32" i="2"/>
  <c r="G31" i="2"/>
  <c r="G30" i="2"/>
  <c r="G29" i="2"/>
  <c r="G28" i="2"/>
  <c r="G26" i="2"/>
  <c r="G25" i="2"/>
  <c r="G24" i="2"/>
  <c r="G23" i="2"/>
  <c r="G22" i="2"/>
  <c r="G20" i="2"/>
  <c r="G19" i="2"/>
  <c r="G18" i="2"/>
  <c r="G17" i="2"/>
  <c r="G16" i="2"/>
  <c r="G15" i="2"/>
  <c r="G14" i="2"/>
  <c r="G13" i="2"/>
  <c r="G11" i="2"/>
  <c r="G10" i="2"/>
  <c r="G9" i="2"/>
  <c r="G8" i="2"/>
  <c r="G7" i="2"/>
  <c r="G6" i="2"/>
  <c r="G5" i="2"/>
  <c r="G4" i="2"/>
  <c r="G3" i="2"/>
  <c r="L22" i="2"/>
  <c r="F22" i="2" s="1"/>
  <c r="M22" i="2"/>
  <c r="M3" i="2"/>
  <c r="L3" i="2"/>
  <c r="F3" i="2" s="1"/>
  <c r="L54" i="2"/>
  <c r="F54" i="2" s="1"/>
  <c r="M54" i="2"/>
  <c r="U96" i="1" l="1"/>
  <c r="T96" i="1"/>
  <c r="U95" i="1"/>
  <c r="S96" i="1"/>
  <c r="T95" i="1"/>
  <c r="R96" i="1"/>
  <c r="S95" i="1"/>
  <c r="R95" i="1"/>
  <c r="M88" i="2"/>
  <c r="L88" i="2"/>
  <c r="F88" i="2" s="1"/>
  <c r="I10" i="3" l="1"/>
  <c r="I9" i="3"/>
  <c r="I8" i="3"/>
  <c r="I7" i="3"/>
  <c r="I6" i="3"/>
  <c r="I5" i="3"/>
  <c r="I4" i="3"/>
  <c r="I2" i="3"/>
  <c r="I1" i="3"/>
  <c r="M113" i="2" l="1"/>
  <c r="L113" i="2" l="1"/>
  <c r="F113" i="2" s="1"/>
  <c r="G10" i="3"/>
  <c r="H10" i="3"/>
  <c r="E10" i="3"/>
  <c r="D10" i="3" s="1"/>
  <c r="M4" i="2"/>
  <c r="M5" i="2"/>
  <c r="M6" i="2"/>
  <c r="M7" i="2"/>
  <c r="M8" i="2"/>
  <c r="M9" i="2"/>
  <c r="M10" i="2"/>
  <c r="M11" i="2"/>
  <c r="M13" i="2"/>
  <c r="M14" i="2"/>
  <c r="M15" i="2"/>
  <c r="M16" i="2"/>
  <c r="M17" i="2"/>
  <c r="M18" i="2"/>
  <c r="M19" i="2"/>
  <c r="M20" i="2"/>
  <c r="M23" i="2"/>
  <c r="M24" i="2"/>
  <c r="M25" i="2"/>
  <c r="M26" i="2"/>
  <c r="M28" i="2"/>
  <c r="M29" i="2"/>
  <c r="M30" i="2"/>
  <c r="M31" i="2"/>
  <c r="M32" i="2"/>
  <c r="M34" i="2"/>
  <c r="M35" i="2"/>
  <c r="M37" i="2"/>
  <c r="M38" i="2"/>
  <c r="M39" i="2"/>
  <c r="M40" i="2"/>
  <c r="M41" i="2"/>
  <c r="M43" i="2"/>
  <c r="M44" i="2"/>
  <c r="M45" i="2"/>
  <c r="M46" i="2"/>
  <c r="M47" i="2"/>
  <c r="M48" i="2"/>
  <c r="M49" i="2"/>
  <c r="M50" i="2"/>
  <c r="M51" i="2"/>
  <c r="M52" i="2"/>
  <c r="M55" i="2"/>
  <c r="M56" i="2"/>
  <c r="M57" i="2"/>
  <c r="M58" i="2"/>
  <c r="M60" i="2"/>
  <c r="M61" i="2"/>
  <c r="M63" i="2"/>
  <c r="M68" i="2"/>
  <c r="M69" i="2"/>
  <c r="M70" i="2"/>
  <c r="M71" i="2"/>
  <c r="M72" i="2"/>
  <c r="M74" i="2"/>
  <c r="M75" i="2"/>
  <c r="M76" i="2"/>
  <c r="M77" i="2"/>
  <c r="M78" i="2"/>
  <c r="M80" i="2"/>
  <c r="M81" i="2"/>
  <c r="M82" i="2"/>
  <c r="M83" i="2"/>
  <c r="M84" i="2"/>
  <c r="M86" i="2"/>
  <c r="M87" i="2"/>
  <c r="M89" i="2"/>
  <c r="M90" i="2"/>
  <c r="M93" i="2"/>
  <c r="M94" i="2"/>
  <c r="M96" i="2"/>
  <c r="M97" i="2"/>
  <c r="M98" i="2"/>
  <c r="M99" i="2"/>
  <c r="M100" i="2"/>
  <c r="M102" i="2"/>
  <c r="M103" i="2"/>
  <c r="M104" i="2"/>
  <c r="M105" i="2"/>
  <c r="M106" i="2"/>
  <c r="M107" i="2"/>
  <c r="M108" i="2"/>
  <c r="M110" i="2"/>
  <c r="M111" i="2"/>
  <c r="M112" i="2"/>
  <c r="M114" i="2"/>
  <c r="M116" i="2"/>
  <c r="E2" i="3"/>
  <c r="E3" i="3"/>
  <c r="D3" i="3" s="1"/>
  <c r="E4" i="3"/>
  <c r="D4" i="3" s="1"/>
  <c r="E5" i="3"/>
  <c r="D5" i="3" s="1"/>
  <c r="E6" i="3"/>
  <c r="D6" i="3" s="1"/>
  <c r="E7" i="3"/>
  <c r="D7" i="3" s="1"/>
  <c r="E8" i="3"/>
  <c r="D8" i="3" s="1"/>
  <c r="E9" i="3"/>
  <c r="D9" i="3" s="1"/>
  <c r="F10" i="3" l="1"/>
  <c r="H1" i="3"/>
  <c r="H2" i="3"/>
  <c r="H3" i="3"/>
  <c r="H4" i="3"/>
  <c r="H5" i="3"/>
  <c r="H6" i="3"/>
  <c r="H7" i="3"/>
  <c r="H8" i="3"/>
  <c r="H9" i="3"/>
  <c r="G1" i="3"/>
  <c r="G2" i="3"/>
  <c r="G3" i="3"/>
  <c r="G4" i="3"/>
  <c r="G5" i="3"/>
  <c r="G6" i="3"/>
  <c r="G7" i="3"/>
  <c r="G8" i="3"/>
  <c r="G9" i="3"/>
  <c r="F1" i="3"/>
  <c r="F2" i="3"/>
  <c r="F3" i="3"/>
  <c r="F4" i="3"/>
  <c r="F5" i="3"/>
  <c r="F6" i="3"/>
  <c r="F7" i="3"/>
  <c r="F8" i="3"/>
  <c r="F9" i="3"/>
  <c r="L1" i="2"/>
  <c r="L4" i="2"/>
  <c r="L5" i="2"/>
  <c r="L6" i="2"/>
  <c r="L7" i="2"/>
  <c r="L8" i="2"/>
  <c r="L9" i="2"/>
  <c r="L10" i="2"/>
  <c r="L11" i="2"/>
  <c r="L13" i="2"/>
  <c r="L14" i="2"/>
  <c r="L15" i="2"/>
  <c r="L16" i="2"/>
  <c r="L17" i="2"/>
  <c r="L18" i="2"/>
  <c r="L19" i="2"/>
  <c r="L20" i="2"/>
  <c r="L23" i="2"/>
  <c r="L24" i="2"/>
  <c r="L25" i="2"/>
  <c r="L26" i="2"/>
  <c r="L28" i="2"/>
  <c r="L29" i="2"/>
  <c r="L30" i="2"/>
  <c r="L31" i="2"/>
  <c r="L32" i="2"/>
  <c r="L34" i="2"/>
  <c r="L35" i="2"/>
  <c r="L37" i="2"/>
  <c r="L38" i="2"/>
  <c r="L39" i="2"/>
  <c r="L40" i="2"/>
  <c r="L41" i="2"/>
  <c r="L43" i="2"/>
  <c r="L44" i="2"/>
  <c r="L45" i="2"/>
  <c r="L46" i="2"/>
  <c r="L47" i="2"/>
  <c r="L48" i="2"/>
  <c r="L49" i="2"/>
  <c r="L50" i="2"/>
  <c r="L51" i="2"/>
  <c r="L52" i="2"/>
  <c r="L55" i="2"/>
  <c r="L56" i="2"/>
  <c r="L57" i="2"/>
  <c r="L58" i="2"/>
  <c r="L60" i="2"/>
  <c r="L61" i="2"/>
  <c r="L63" i="2"/>
  <c r="L68" i="2"/>
  <c r="L69" i="2"/>
  <c r="L70" i="2"/>
  <c r="L71" i="2"/>
  <c r="L72" i="2"/>
  <c r="L74" i="2"/>
  <c r="L75" i="2"/>
  <c r="L76" i="2"/>
  <c r="L77" i="2"/>
  <c r="L78" i="2"/>
  <c r="L80" i="2"/>
  <c r="L81" i="2"/>
  <c r="L82" i="2"/>
  <c r="L83" i="2"/>
  <c r="L84" i="2"/>
  <c r="L86" i="2"/>
  <c r="L87" i="2"/>
  <c r="L89" i="2"/>
  <c r="L90" i="2"/>
  <c r="L93" i="2"/>
  <c r="L94" i="2"/>
  <c r="L96" i="2"/>
  <c r="L97" i="2"/>
  <c r="L98" i="2"/>
  <c r="L99" i="2"/>
  <c r="L100" i="2"/>
  <c r="L102" i="2"/>
  <c r="L103" i="2"/>
  <c r="L104" i="2"/>
  <c r="L105" i="2"/>
  <c r="L106" i="2"/>
  <c r="L107" i="2"/>
  <c r="L108" i="2"/>
  <c r="L110" i="2"/>
  <c r="L111" i="2"/>
  <c r="L112" i="2"/>
  <c r="L114" i="2"/>
  <c r="L116" i="2"/>
  <c r="B490" i="1" l="1"/>
  <c r="C489" i="1"/>
  <c r="D488" i="1"/>
  <c r="B478" i="1"/>
  <c r="C477" i="1"/>
  <c r="D476" i="1"/>
  <c r="B466" i="1"/>
  <c r="C465" i="1"/>
  <c r="D464" i="1"/>
  <c r="B454" i="1"/>
  <c r="C453" i="1"/>
  <c r="D452" i="1"/>
  <c r="B442" i="1"/>
  <c r="C441" i="1"/>
  <c r="D440" i="1"/>
  <c r="B430" i="1"/>
  <c r="C429" i="1"/>
  <c r="D428" i="1"/>
  <c r="B418" i="1"/>
  <c r="C417" i="1"/>
  <c r="D416" i="1"/>
  <c r="D492" i="1"/>
  <c r="C492" i="1"/>
  <c r="D463" i="1"/>
  <c r="D462" i="1"/>
  <c r="D461" i="1"/>
  <c r="D460" i="1"/>
  <c r="D459" i="1"/>
  <c r="D458" i="1"/>
  <c r="D457" i="1"/>
  <c r="D456" i="1"/>
  <c r="D455" i="1"/>
  <c r="D454" i="1"/>
  <c r="D453" i="1"/>
  <c r="C452" i="1"/>
  <c r="C451" i="1"/>
  <c r="C450" i="1"/>
  <c r="C449" i="1"/>
  <c r="C448" i="1"/>
  <c r="C447" i="1"/>
  <c r="C446" i="1"/>
  <c r="C445" i="1"/>
  <c r="C444" i="1"/>
  <c r="C443" i="1"/>
  <c r="C442" i="1"/>
  <c r="B441" i="1"/>
  <c r="B440" i="1"/>
  <c r="B439" i="1"/>
  <c r="B438" i="1"/>
  <c r="B437" i="1"/>
  <c r="B436" i="1"/>
  <c r="B435" i="1"/>
  <c r="B434" i="1"/>
  <c r="B433" i="1"/>
  <c r="B432" i="1"/>
  <c r="B431" i="1"/>
  <c r="B413" i="1"/>
  <c r="C412" i="1"/>
  <c r="D411" i="1"/>
  <c r="D475" i="1"/>
  <c r="D474" i="1"/>
  <c r="D473" i="1"/>
  <c r="D472" i="1"/>
  <c r="D471" i="1"/>
  <c r="D470" i="1"/>
  <c r="D469" i="1"/>
  <c r="D468" i="1"/>
  <c r="D467" i="1"/>
  <c r="D466" i="1"/>
  <c r="D465" i="1"/>
  <c r="C464" i="1"/>
  <c r="C463" i="1"/>
  <c r="C462" i="1"/>
  <c r="C461" i="1"/>
  <c r="C460" i="1"/>
  <c r="C459" i="1"/>
  <c r="C458" i="1"/>
  <c r="C457" i="1"/>
  <c r="C456" i="1"/>
  <c r="C455" i="1"/>
  <c r="C454" i="1"/>
  <c r="B453" i="1"/>
  <c r="B452" i="1"/>
  <c r="B451" i="1"/>
  <c r="B450" i="1"/>
  <c r="B449" i="1"/>
  <c r="B448" i="1"/>
  <c r="B447" i="1"/>
  <c r="B446" i="1"/>
  <c r="B445" i="1"/>
  <c r="B444" i="1"/>
  <c r="B443" i="1"/>
  <c r="B412" i="1"/>
  <c r="C411" i="1"/>
  <c r="D410" i="1"/>
  <c r="D487" i="1"/>
  <c r="D486" i="1"/>
  <c r="D485" i="1"/>
  <c r="D484" i="1"/>
  <c r="D483" i="1"/>
  <c r="D482" i="1"/>
  <c r="D481" i="1"/>
  <c r="D480" i="1"/>
  <c r="D479" i="1"/>
  <c r="D478" i="1"/>
  <c r="D477" i="1"/>
  <c r="C476" i="1"/>
  <c r="C475" i="1"/>
  <c r="C474" i="1"/>
  <c r="C473" i="1"/>
  <c r="C472" i="1"/>
  <c r="C471" i="1"/>
  <c r="C470" i="1"/>
  <c r="C469" i="1"/>
  <c r="C468" i="1"/>
  <c r="C467" i="1"/>
  <c r="C466" i="1"/>
  <c r="B465" i="1"/>
  <c r="B464" i="1"/>
  <c r="B463" i="1"/>
  <c r="B462" i="1"/>
  <c r="B461" i="1"/>
  <c r="B460" i="1"/>
  <c r="B459" i="1"/>
  <c r="B458" i="1"/>
  <c r="B457" i="1"/>
  <c r="B456" i="1"/>
  <c r="B455" i="1"/>
  <c r="B411" i="1"/>
  <c r="C410" i="1"/>
  <c r="D409" i="1"/>
  <c r="D491" i="1"/>
  <c r="D490" i="1"/>
  <c r="D489" i="1"/>
  <c r="C488" i="1"/>
  <c r="C487" i="1"/>
  <c r="C486" i="1"/>
  <c r="C485" i="1"/>
  <c r="C484" i="1"/>
  <c r="C483" i="1"/>
  <c r="C482" i="1"/>
  <c r="C481" i="1"/>
  <c r="C480" i="1"/>
  <c r="C479" i="1"/>
  <c r="C478" i="1"/>
  <c r="B477" i="1"/>
  <c r="B476" i="1"/>
  <c r="B475" i="1"/>
  <c r="B474" i="1"/>
  <c r="B473" i="1"/>
  <c r="B472" i="1"/>
  <c r="B471" i="1"/>
  <c r="B470" i="1"/>
  <c r="B469" i="1"/>
  <c r="B468" i="1"/>
  <c r="B467" i="1"/>
  <c r="B410" i="1"/>
  <c r="C409" i="1"/>
  <c r="D408" i="1"/>
  <c r="C491" i="1"/>
  <c r="C490" i="1"/>
  <c r="B489" i="1"/>
  <c r="B488" i="1"/>
  <c r="B487" i="1"/>
  <c r="B486" i="1"/>
  <c r="B485" i="1"/>
  <c r="B484" i="1"/>
  <c r="B483" i="1"/>
  <c r="B482" i="1"/>
  <c r="B481" i="1"/>
  <c r="B480" i="1"/>
  <c r="B479" i="1"/>
  <c r="B409" i="1"/>
  <c r="C408" i="1"/>
  <c r="B492" i="1"/>
  <c r="B491" i="1"/>
  <c r="B408" i="1"/>
  <c r="D439" i="1"/>
  <c r="D438" i="1"/>
  <c r="D437" i="1"/>
  <c r="D436" i="1"/>
  <c r="D435" i="1"/>
  <c r="D434" i="1"/>
  <c r="D433" i="1"/>
  <c r="D432" i="1"/>
  <c r="D431" i="1"/>
  <c r="D430" i="1"/>
  <c r="D429" i="1"/>
  <c r="C428" i="1"/>
  <c r="C427" i="1"/>
  <c r="C426" i="1"/>
  <c r="C425" i="1"/>
  <c r="C424" i="1"/>
  <c r="D451" i="1"/>
  <c r="D450" i="1"/>
  <c r="D449" i="1"/>
  <c r="D448" i="1"/>
  <c r="D447" i="1"/>
  <c r="D446" i="1"/>
  <c r="D445" i="1"/>
  <c r="D444" i="1"/>
  <c r="D443" i="1"/>
  <c r="D442" i="1"/>
  <c r="D441" i="1"/>
  <c r="C440" i="1"/>
  <c r="C439" i="1"/>
  <c r="C438" i="1"/>
  <c r="C437" i="1"/>
  <c r="C436" i="1"/>
  <c r="C435" i="1"/>
  <c r="C434" i="1"/>
  <c r="C433" i="1"/>
  <c r="C432" i="1"/>
  <c r="C431" i="1"/>
  <c r="C430" i="1"/>
  <c r="B429" i="1"/>
  <c r="B428" i="1"/>
  <c r="B427" i="1"/>
  <c r="B426" i="1"/>
  <c r="B425" i="1"/>
  <c r="B424" i="1"/>
  <c r="B423" i="1"/>
  <c r="B422" i="1"/>
  <c r="B421" i="1"/>
  <c r="B420" i="1"/>
  <c r="B419" i="1"/>
  <c r="B414" i="1"/>
  <c r="C413" i="1"/>
  <c r="D412" i="1"/>
  <c r="D415" i="1"/>
  <c r="D407" i="1"/>
  <c r="B397" i="1"/>
  <c r="C396" i="1"/>
  <c r="D395" i="1"/>
  <c r="B385" i="1"/>
  <c r="C384" i="1"/>
  <c r="D383" i="1"/>
  <c r="B373" i="1"/>
  <c r="C372" i="1"/>
  <c r="D371" i="1"/>
  <c r="B361" i="1"/>
  <c r="C360" i="1"/>
  <c r="D359" i="1"/>
  <c r="B349" i="1"/>
  <c r="C348" i="1"/>
  <c r="D347" i="1"/>
  <c r="D423" i="1"/>
  <c r="D419" i="1"/>
  <c r="C415" i="1"/>
  <c r="C407" i="1"/>
  <c r="D406" i="1"/>
  <c r="B396" i="1"/>
  <c r="C395" i="1"/>
  <c r="D394" i="1"/>
  <c r="B384" i="1"/>
  <c r="C383" i="1"/>
  <c r="D382" i="1"/>
  <c r="B372" i="1"/>
  <c r="C371" i="1"/>
  <c r="D370" i="1"/>
  <c r="B360" i="1"/>
  <c r="C423" i="1"/>
  <c r="C419" i="1"/>
  <c r="B415" i="1"/>
  <c r="B407" i="1"/>
  <c r="C406" i="1"/>
  <c r="D405" i="1"/>
  <c r="B406" i="1"/>
  <c r="C405" i="1"/>
  <c r="D404" i="1"/>
  <c r="D422" i="1"/>
  <c r="D418" i="1"/>
  <c r="D414" i="1"/>
  <c r="B405" i="1"/>
  <c r="C404" i="1"/>
  <c r="D403" i="1"/>
  <c r="B393" i="1"/>
  <c r="C392" i="1"/>
  <c r="D391" i="1"/>
  <c r="B381" i="1"/>
  <c r="C380" i="1"/>
  <c r="D379" i="1"/>
  <c r="B369" i="1"/>
  <c r="C368" i="1"/>
  <c r="D367" i="1"/>
  <c r="B357" i="1"/>
  <c r="C356" i="1"/>
  <c r="D355" i="1"/>
  <c r="B345" i="1"/>
  <c r="C344" i="1"/>
  <c r="D343" i="1"/>
  <c r="D427" i="1"/>
  <c r="C422" i="1"/>
  <c r="C418" i="1"/>
  <c r="C414" i="1"/>
  <c r="B404" i="1"/>
  <c r="C403" i="1"/>
  <c r="D402" i="1"/>
  <c r="B403" i="1"/>
  <c r="C402" i="1"/>
  <c r="D401" i="1"/>
  <c r="B391" i="1"/>
  <c r="C390" i="1"/>
  <c r="D389" i="1"/>
  <c r="B379" i="1"/>
  <c r="C378" i="1"/>
  <c r="D377" i="1"/>
  <c r="B367" i="1"/>
  <c r="C366" i="1"/>
  <c r="D365" i="1"/>
  <c r="B355" i="1"/>
  <c r="C354" i="1"/>
  <c r="D353" i="1"/>
  <c r="B343" i="1"/>
  <c r="C342" i="1"/>
  <c r="D426" i="1"/>
  <c r="D421" i="1"/>
  <c r="D417" i="1"/>
  <c r="B402" i="1"/>
  <c r="C401" i="1"/>
  <c r="D400" i="1"/>
  <c r="B390" i="1"/>
  <c r="C389" i="1"/>
  <c r="D388" i="1"/>
  <c r="B378" i="1"/>
  <c r="C377" i="1"/>
  <c r="D376" i="1"/>
  <c r="B366" i="1"/>
  <c r="C365" i="1"/>
  <c r="D364" i="1"/>
  <c r="C421" i="1"/>
  <c r="B417" i="1"/>
  <c r="D413" i="1"/>
  <c r="B401" i="1"/>
  <c r="C400" i="1"/>
  <c r="D399" i="1"/>
  <c r="B389" i="1"/>
  <c r="C388" i="1"/>
  <c r="D387" i="1"/>
  <c r="B377" i="1"/>
  <c r="C376" i="1"/>
  <c r="D375" i="1"/>
  <c r="B365" i="1"/>
  <c r="C364" i="1"/>
  <c r="D363" i="1"/>
  <c r="B353" i="1"/>
  <c r="C352" i="1"/>
  <c r="D351" i="1"/>
  <c r="D425" i="1"/>
  <c r="B400" i="1"/>
  <c r="C399" i="1"/>
  <c r="D398" i="1"/>
  <c r="D420" i="1"/>
  <c r="C416" i="1"/>
  <c r="B399" i="1"/>
  <c r="C398" i="1"/>
  <c r="D397" i="1"/>
  <c r="B387" i="1"/>
  <c r="C386" i="1"/>
  <c r="D385" i="1"/>
  <c r="B375" i="1"/>
  <c r="C374" i="1"/>
  <c r="D373" i="1"/>
  <c r="B363" i="1"/>
  <c r="C362" i="1"/>
  <c r="D361" i="1"/>
  <c r="B351" i="1"/>
  <c r="C350" i="1"/>
  <c r="D349" i="1"/>
  <c r="C397" i="1"/>
  <c r="D378" i="1"/>
  <c r="D369" i="1"/>
  <c r="C367" i="1"/>
  <c r="C357" i="1"/>
  <c r="C349" i="1"/>
  <c r="B346" i="1"/>
  <c r="D396" i="1"/>
  <c r="D380" i="1"/>
  <c r="C369" i="1"/>
  <c r="D360" i="1"/>
  <c r="D352" i="1"/>
  <c r="D393" i="1"/>
  <c r="C391" i="1"/>
  <c r="C382" i="1"/>
  <c r="B380" i="1"/>
  <c r="B371" i="1"/>
  <c r="D362" i="1"/>
  <c r="C393" i="1"/>
  <c r="D384" i="1"/>
  <c r="B382" i="1"/>
  <c r="C373" i="1"/>
  <c r="B362" i="1"/>
  <c r="D358" i="1"/>
  <c r="C355" i="1"/>
  <c r="B395" i="1"/>
  <c r="D386" i="1"/>
  <c r="C375" i="1"/>
  <c r="B364" i="1"/>
  <c r="C358" i="1"/>
  <c r="D350" i="1"/>
  <c r="B347" i="1"/>
  <c r="B341" i="1"/>
  <c r="C340" i="1"/>
  <c r="D339" i="1"/>
  <c r="B329" i="1"/>
  <c r="C328" i="1"/>
  <c r="D327" i="1"/>
  <c r="B317" i="1"/>
  <c r="C316" i="1"/>
  <c r="D315" i="1"/>
  <c r="B386" i="1"/>
  <c r="B358" i="1"/>
  <c r="B350" i="1"/>
  <c r="C339" i="1"/>
  <c r="D338" i="1"/>
  <c r="B328" i="1"/>
  <c r="C327" i="1"/>
  <c r="D366" i="1"/>
  <c r="D342" i="1"/>
  <c r="B340" i="1"/>
  <c r="D326" i="1"/>
  <c r="B388" i="1"/>
  <c r="D368" i="1"/>
  <c r="C353" i="1"/>
  <c r="D345" i="1"/>
  <c r="D390" i="1"/>
  <c r="D381" i="1"/>
  <c r="C379" i="1"/>
  <c r="C370" i="1"/>
  <c r="B368" i="1"/>
  <c r="D356" i="1"/>
  <c r="D348" i="1"/>
  <c r="D424" i="1"/>
  <c r="D392" i="1"/>
  <c r="C381" i="1"/>
  <c r="D372" i="1"/>
  <c r="B370" i="1"/>
  <c r="C361" i="1"/>
  <c r="C359" i="1"/>
  <c r="B356" i="1"/>
  <c r="B348" i="1"/>
  <c r="B337" i="1"/>
  <c r="C336" i="1"/>
  <c r="D335" i="1"/>
  <c r="B325" i="1"/>
  <c r="C324" i="1"/>
  <c r="D323" i="1"/>
  <c r="B383" i="1"/>
  <c r="D374" i="1"/>
  <c r="C363" i="1"/>
  <c r="B359" i="1"/>
  <c r="C351" i="1"/>
  <c r="B336" i="1"/>
  <c r="D334" i="1"/>
  <c r="C420" i="1"/>
  <c r="C394" i="1"/>
  <c r="B392" i="1"/>
  <c r="C335" i="1"/>
  <c r="B416" i="1"/>
  <c r="B394" i="1"/>
  <c r="C385" i="1"/>
  <c r="B374" i="1"/>
  <c r="D354" i="1"/>
  <c r="D346" i="1"/>
  <c r="C343" i="1"/>
  <c r="B335" i="1"/>
  <c r="C334" i="1"/>
  <c r="D333" i="1"/>
  <c r="B323" i="1"/>
  <c r="C322" i="1"/>
  <c r="D321" i="1"/>
  <c r="B398" i="1"/>
  <c r="C387" i="1"/>
  <c r="B376" i="1"/>
  <c r="D357" i="1"/>
  <c r="B354" i="1"/>
  <c r="C346" i="1"/>
  <c r="B352" i="1"/>
  <c r="D340" i="1"/>
  <c r="C332" i="1"/>
  <c r="B324" i="1"/>
  <c r="C319" i="1"/>
  <c r="B332" i="1"/>
  <c r="D325" i="1"/>
  <c r="D320" i="1"/>
  <c r="B319" i="1"/>
  <c r="D344" i="1"/>
  <c r="C320" i="1"/>
  <c r="D341" i="1"/>
  <c r="B338" i="1"/>
  <c r="C333" i="1"/>
  <c r="C326" i="1"/>
  <c r="C321" i="1"/>
  <c r="B315" i="1"/>
  <c r="C347" i="1"/>
  <c r="C341" i="1"/>
  <c r="B333" i="1"/>
  <c r="D330" i="1"/>
  <c r="B326" i="1"/>
  <c r="B321" i="1"/>
  <c r="D316" i="1"/>
  <c r="D329" i="1"/>
  <c r="B344" i="1"/>
  <c r="C315" i="1"/>
  <c r="D336" i="1"/>
  <c r="C330" i="1"/>
  <c r="D322" i="1"/>
  <c r="B316" i="1"/>
  <c r="B330" i="1"/>
  <c r="B322" i="1"/>
  <c r="D317" i="1"/>
  <c r="C338" i="1"/>
  <c r="B339" i="1"/>
  <c r="D331" i="1"/>
  <c r="B327" i="1"/>
  <c r="C317" i="1"/>
  <c r="B334" i="1"/>
  <c r="C331" i="1"/>
  <c r="C323" i="1"/>
  <c r="D318" i="1"/>
  <c r="D319" i="1"/>
  <c r="C325" i="1"/>
  <c r="C329" i="1"/>
  <c r="B320" i="1"/>
  <c r="C345" i="1"/>
  <c r="D337" i="1"/>
  <c r="B331" i="1"/>
  <c r="C318" i="1"/>
  <c r="B342" i="1"/>
  <c r="C337" i="1"/>
  <c r="D332" i="1"/>
  <c r="D328" i="1"/>
  <c r="D324" i="1"/>
  <c r="B318" i="1"/>
  <c r="D9" i="1"/>
  <c r="B9" i="1"/>
  <c r="C9" i="1"/>
  <c r="D19" i="1"/>
  <c r="D35" i="1"/>
  <c r="D25" i="1"/>
  <c r="D41" i="1"/>
  <c r="D6" i="1"/>
  <c r="D22" i="1"/>
  <c r="D38" i="1"/>
  <c r="D54" i="1"/>
  <c r="D70" i="1"/>
  <c r="D85" i="1"/>
  <c r="D99" i="1"/>
  <c r="D115" i="1"/>
  <c r="D131" i="1"/>
  <c r="D146" i="1"/>
  <c r="D162" i="1"/>
  <c r="D49" i="1"/>
  <c r="D71" i="1"/>
  <c r="D89" i="1"/>
  <c r="D110" i="1"/>
  <c r="D132" i="1"/>
  <c r="D152" i="1"/>
  <c r="D172" i="1"/>
  <c r="D188" i="1"/>
  <c r="D204" i="1"/>
  <c r="D220" i="1"/>
  <c r="D7" i="1"/>
  <c r="D23" i="1"/>
  <c r="D39" i="1"/>
  <c r="D13" i="1"/>
  <c r="D29" i="1"/>
  <c r="D10" i="1"/>
  <c r="D26" i="1"/>
  <c r="D42" i="1"/>
  <c r="D58" i="1"/>
  <c r="D74" i="1"/>
  <c r="D87" i="1"/>
  <c r="D103" i="1"/>
  <c r="D119" i="1"/>
  <c r="D135" i="1"/>
  <c r="D150" i="1"/>
  <c r="D166" i="1"/>
  <c r="D12" i="1"/>
  <c r="D55" i="1"/>
  <c r="D76" i="1"/>
  <c r="D94" i="1"/>
  <c r="D116" i="1"/>
  <c r="D136" i="1"/>
  <c r="D157" i="1"/>
  <c r="D176" i="1"/>
  <c r="D192" i="1"/>
  <c r="D208" i="1"/>
  <c r="D224" i="1"/>
  <c r="D15" i="1"/>
  <c r="D31" i="1"/>
  <c r="D21" i="1"/>
  <c r="D37" i="1"/>
  <c r="D18" i="1"/>
  <c r="D34" i="1"/>
  <c r="D50" i="1"/>
  <c r="D66" i="1"/>
  <c r="D82" i="1"/>
  <c r="D95" i="1"/>
  <c r="D111" i="1"/>
  <c r="D127" i="1"/>
  <c r="D142" i="1"/>
  <c r="D158" i="1"/>
  <c r="D44" i="1"/>
  <c r="D65" i="1"/>
  <c r="D105" i="1"/>
  <c r="D126" i="1"/>
  <c r="D147" i="1"/>
  <c r="D168" i="1"/>
  <c r="D184" i="1"/>
  <c r="D200" i="1"/>
  <c r="D216" i="1"/>
  <c r="D230" i="1"/>
  <c r="D244" i="1"/>
  <c r="D260" i="1"/>
  <c r="D276" i="1"/>
  <c r="D290" i="1"/>
  <c r="D304" i="1"/>
  <c r="D32" i="1"/>
  <c r="D61" i="1"/>
  <c r="D83" i="1"/>
  <c r="D101" i="1"/>
  <c r="D122" i="1"/>
  <c r="D143" i="1"/>
  <c r="D164" i="1"/>
  <c r="D181" i="1"/>
  <c r="D197" i="1"/>
  <c r="D213" i="1"/>
  <c r="D243" i="1"/>
  <c r="D257" i="1"/>
  <c r="D273" i="1"/>
  <c r="D20" i="1"/>
  <c r="D57" i="1"/>
  <c r="D79" i="1"/>
  <c r="D97" i="1"/>
  <c r="D118" i="1"/>
  <c r="D139" i="1"/>
  <c r="D160" i="1"/>
  <c r="D178" i="1"/>
  <c r="D194" i="1"/>
  <c r="D210" i="1"/>
  <c r="D226" i="1"/>
  <c r="D240" i="1"/>
  <c r="D254" i="1"/>
  <c r="D270" i="1"/>
  <c r="D109" i="1"/>
  <c r="D187" i="1"/>
  <c r="D247" i="1"/>
  <c r="D285" i="1"/>
  <c r="D305" i="1"/>
  <c r="D120" i="1"/>
  <c r="D215" i="1"/>
  <c r="D282" i="1"/>
  <c r="D307" i="1"/>
  <c r="C17" i="1"/>
  <c r="C33" i="1"/>
  <c r="C49" i="1"/>
  <c r="C65" i="1"/>
  <c r="C81" i="1"/>
  <c r="C94" i="1"/>
  <c r="C110" i="1"/>
  <c r="C126" i="1"/>
  <c r="C141" i="1"/>
  <c r="C157" i="1"/>
  <c r="C173" i="1"/>
  <c r="C189" i="1"/>
  <c r="C205" i="1"/>
  <c r="C221" i="1"/>
  <c r="C235" i="1"/>
  <c r="C249" i="1"/>
  <c r="C265" i="1"/>
  <c r="C281" i="1"/>
  <c r="C309" i="1"/>
  <c r="D75" i="1"/>
  <c r="D179" i="1"/>
  <c r="D259" i="1"/>
  <c r="D295" i="1"/>
  <c r="D11" i="1"/>
  <c r="D30" i="1"/>
  <c r="D91" i="1"/>
  <c r="D154" i="1"/>
  <c r="D28" i="1"/>
  <c r="D121" i="1"/>
  <c r="D196" i="1"/>
  <c r="D238" i="1"/>
  <c r="D256" i="1"/>
  <c r="D280" i="1"/>
  <c r="D296" i="1"/>
  <c r="D45" i="1"/>
  <c r="D72" i="1"/>
  <c r="D96" i="1"/>
  <c r="D128" i="1"/>
  <c r="D153" i="1"/>
  <c r="D177" i="1"/>
  <c r="D201" i="1"/>
  <c r="D221" i="1"/>
  <c r="D239" i="1"/>
  <c r="D261" i="1"/>
  <c r="D36" i="1"/>
  <c r="D68" i="1"/>
  <c r="D92" i="1"/>
  <c r="D124" i="1"/>
  <c r="D149" i="1"/>
  <c r="D174" i="1"/>
  <c r="D198" i="1"/>
  <c r="D218" i="1"/>
  <c r="D236" i="1"/>
  <c r="D258" i="1"/>
  <c r="D88" i="1"/>
  <c r="D203" i="1"/>
  <c r="D277" i="1"/>
  <c r="D299" i="1"/>
  <c r="D145" i="1"/>
  <c r="D255" i="1"/>
  <c r="D301" i="1"/>
  <c r="C25" i="1"/>
  <c r="C45" i="1"/>
  <c r="C69" i="1"/>
  <c r="C86" i="1"/>
  <c r="C106" i="1"/>
  <c r="C130" i="1"/>
  <c r="C149" i="1"/>
  <c r="C169" i="1"/>
  <c r="C193" i="1"/>
  <c r="C213" i="1"/>
  <c r="C231" i="1"/>
  <c r="C253" i="1"/>
  <c r="C273" i="1"/>
  <c r="C291" i="1"/>
  <c r="C313" i="1"/>
  <c r="D156" i="1"/>
  <c r="D278" i="1"/>
  <c r="D309" i="1"/>
  <c r="C18" i="1"/>
  <c r="C34" i="1"/>
  <c r="C50" i="1"/>
  <c r="C66" i="1"/>
  <c r="C82" i="1"/>
  <c r="C95" i="1"/>
  <c r="C111" i="1"/>
  <c r="C127" i="1"/>
  <c r="C142" i="1"/>
  <c r="C158" i="1"/>
  <c r="C174" i="1"/>
  <c r="C190" i="1"/>
  <c r="C206" i="1"/>
  <c r="C222" i="1"/>
  <c r="C236" i="1"/>
  <c r="C250" i="1"/>
  <c r="C266" i="1"/>
  <c r="C310" i="1"/>
  <c r="D161" i="1"/>
  <c r="D292" i="1"/>
  <c r="C7" i="1"/>
  <c r="C39" i="1"/>
  <c r="C71" i="1"/>
  <c r="C100" i="1"/>
  <c r="C132" i="1"/>
  <c r="C163" i="1"/>
  <c r="C195" i="1"/>
  <c r="D27" i="1"/>
  <c r="D46" i="1"/>
  <c r="D107" i="1"/>
  <c r="D60" i="1"/>
  <c r="D141" i="1"/>
  <c r="D212" i="1"/>
  <c r="D242" i="1"/>
  <c r="D264" i="1"/>
  <c r="D300" i="1"/>
  <c r="D51" i="1"/>
  <c r="D77" i="1"/>
  <c r="D106" i="1"/>
  <c r="D133" i="1"/>
  <c r="D159" i="1"/>
  <c r="D185" i="1"/>
  <c r="D205" i="1"/>
  <c r="D225" i="1"/>
  <c r="D245" i="1"/>
  <c r="D265" i="1"/>
  <c r="D47" i="1"/>
  <c r="D73" i="1"/>
  <c r="D102" i="1"/>
  <c r="D129" i="1"/>
  <c r="D155" i="1"/>
  <c r="D182" i="1"/>
  <c r="D202" i="1"/>
  <c r="D222" i="1"/>
  <c r="D262" i="1"/>
  <c r="D130" i="1"/>
  <c r="D219" i="1"/>
  <c r="D310" i="1"/>
  <c r="D24" i="1"/>
  <c r="D175" i="1"/>
  <c r="D275" i="1"/>
  <c r="D314" i="1"/>
  <c r="C29" i="1"/>
  <c r="C53" i="1"/>
  <c r="C73" i="1"/>
  <c r="C90" i="1"/>
  <c r="C114" i="1"/>
  <c r="C134" i="1"/>
  <c r="C153" i="1"/>
  <c r="C177" i="1"/>
  <c r="C197" i="1"/>
  <c r="C217" i="1"/>
  <c r="C239" i="1"/>
  <c r="C257" i="1"/>
  <c r="C277" i="1"/>
  <c r="C297" i="1"/>
  <c r="D40" i="1"/>
  <c r="D199" i="1"/>
  <c r="D283" i="1"/>
  <c r="C6" i="1"/>
  <c r="C22" i="1"/>
  <c r="C38" i="1"/>
  <c r="C54" i="1"/>
  <c r="C70" i="1"/>
  <c r="C85" i="1"/>
  <c r="C99" i="1"/>
  <c r="C115" i="1"/>
  <c r="C131" i="1"/>
  <c r="C146" i="1"/>
  <c r="C162" i="1"/>
  <c r="C178" i="1"/>
  <c r="C194" i="1"/>
  <c r="C210" i="1"/>
  <c r="C226" i="1"/>
  <c r="C240" i="1"/>
  <c r="C254" i="1"/>
  <c r="C270" i="1"/>
  <c r="C284" i="1"/>
  <c r="C298" i="1"/>
  <c r="C314" i="1"/>
  <c r="D207" i="1"/>
  <c r="D303" i="1"/>
  <c r="C15" i="1"/>
  <c r="C47" i="1"/>
  <c r="C79" i="1"/>
  <c r="C108" i="1"/>
  <c r="C139" i="1"/>
  <c r="C171" i="1"/>
  <c r="C203" i="1"/>
  <c r="D33" i="1"/>
  <c r="D14" i="1"/>
  <c r="D78" i="1"/>
  <c r="D138" i="1"/>
  <c r="D100" i="1"/>
  <c r="D180" i="1"/>
  <c r="D234" i="1"/>
  <c r="D252" i="1"/>
  <c r="D272" i="1"/>
  <c r="D294" i="1"/>
  <c r="D312" i="1"/>
  <c r="D16" i="1"/>
  <c r="D67" i="1"/>
  <c r="D90" i="1"/>
  <c r="D117" i="1"/>
  <c r="D148" i="1"/>
  <c r="D173" i="1"/>
  <c r="D193" i="1"/>
  <c r="D217" i="1"/>
  <c r="D235" i="1"/>
  <c r="D253" i="1"/>
  <c r="D63" i="1"/>
  <c r="D86" i="1"/>
  <c r="D113" i="1"/>
  <c r="D144" i="1"/>
  <c r="D170" i="1"/>
  <c r="D190" i="1"/>
  <c r="D214" i="1"/>
  <c r="D232" i="1"/>
  <c r="D250" i="1"/>
  <c r="D274" i="1"/>
  <c r="D69" i="1"/>
  <c r="D171" i="1"/>
  <c r="D263" i="1"/>
  <c r="D93" i="1"/>
  <c r="D237" i="1"/>
  <c r="C21" i="1"/>
  <c r="C41" i="1"/>
  <c r="C61" i="1"/>
  <c r="C102" i="1"/>
  <c r="C122" i="1"/>
  <c r="C145" i="1"/>
  <c r="C165" i="1"/>
  <c r="C185" i="1"/>
  <c r="C209" i="1"/>
  <c r="C245" i="1"/>
  <c r="C269" i="1"/>
  <c r="C287" i="1"/>
  <c r="C305" i="1"/>
  <c r="D125" i="1"/>
  <c r="D241" i="1"/>
  <c r="D302" i="1"/>
  <c r="C14" i="1"/>
  <c r="C30" i="1"/>
  <c r="C46" i="1"/>
  <c r="C62" i="1"/>
  <c r="C78" i="1"/>
  <c r="C91" i="1"/>
  <c r="C107" i="1"/>
  <c r="C123" i="1"/>
  <c r="C138" i="1"/>
  <c r="C154" i="1"/>
  <c r="C170" i="1"/>
  <c r="C186" i="1"/>
  <c r="C202" i="1"/>
  <c r="C218" i="1"/>
  <c r="C232" i="1"/>
  <c r="C246" i="1"/>
  <c r="C262" i="1"/>
  <c r="C278" i="1"/>
  <c r="C292" i="1"/>
  <c r="C306" i="1"/>
  <c r="D104" i="1"/>
  <c r="D279" i="1"/>
  <c r="C31" i="1"/>
  <c r="C63" i="1"/>
  <c r="C92" i="1"/>
  <c r="C124" i="1"/>
  <c r="C155" i="1"/>
  <c r="C187" i="1"/>
  <c r="C219" i="1"/>
  <c r="C247" i="1"/>
  <c r="C279" i="1"/>
  <c r="C307" i="1"/>
  <c r="B18" i="1"/>
  <c r="B34" i="1"/>
  <c r="B50" i="1"/>
  <c r="B66" i="1"/>
  <c r="B82" i="1"/>
  <c r="B95" i="1"/>
  <c r="B111" i="1"/>
  <c r="B127" i="1"/>
  <c r="B142" i="1"/>
  <c r="D167" i="1"/>
  <c r="D293" i="1"/>
  <c r="C8" i="1"/>
  <c r="C40" i="1"/>
  <c r="C72" i="1"/>
  <c r="C101" i="1"/>
  <c r="C133" i="1"/>
  <c r="C164" i="1"/>
  <c r="C196" i="1"/>
  <c r="C256" i="1"/>
  <c r="C286" i="1"/>
  <c r="B7" i="1"/>
  <c r="B23" i="1"/>
  <c r="B39" i="1"/>
  <c r="B55" i="1"/>
  <c r="B71" i="1"/>
  <c r="B100" i="1"/>
  <c r="B116" i="1"/>
  <c r="B132" i="1"/>
  <c r="C67" i="1"/>
  <c r="C128" i="1"/>
  <c r="C191" i="1"/>
  <c r="C251" i="1"/>
  <c r="C311" i="1"/>
  <c r="B20" i="1"/>
  <c r="B52" i="1"/>
  <c r="B84" i="1"/>
  <c r="B113" i="1"/>
  <c r="B143" i="1"/>
  <c r="B159" i="1"/>
  <c r="B175" i="1"/>
  <c r="B191" i="1"/>
  <c r="B207" i="1"/>
  <c r="B223" i="1"/>
  <c r="B237" i="1"/>
  <c r="B251" i="1"/>
  <c r="B267" i="1"/>
  <c r="B282" i="1"/>
  <c r="B295" i="1"/>
  <c r="B311" i="1"/>
  <c r="D8" i="1"/>
  <c r="D313" i="1"/>
  <c r="C52" i="1"/>
  <c r="C113" i="1"/>
  <c r="C176" i="1"/>
  <c r="C238" i="1"/>
  <c r="C296" i="1"/>
  <c r="B13" i="1"/>
  <c r="B45" i="1"/>
  <c r="B77" i="1"/>
  <c r="B106" i="1"/>
  <c r="B137" i="1"/>
  <c r="B156" i="1"/>
  <c r="B172" i="1"/>
  <c r="B188" i="1"/>
  <c r="B204" i="1"/>
  <c r="B220" i="1"/>
  <c r="B234" i="1"/>
  <c r="B248" i="1"/>
  <c r="B264" i="1"/>
  <c r="B280" i="1"/>
  <c r="B294" i="1"/>
  <c r="B308" i="1"/>
  <c r="D297" i="1"/>
  <c r="C43" i="1"/>
  <c r="C104" i="1"/>
  <c r="C167" i="1"/>
  <c r="C229" i="1"/>
  <c r="C289" i="1"/>
  <c r="B8" i="1"/>
  <c r="B40" i="1"/>
  <c r="B72" i="1"/>
  <c r="B101" i="1"/>
  <c r="B133" i="1"/>
  <c r="D271" i="1"/>
  <c r="C136" i="1"/>
  <c r="B57" i="1"/>
  <c r="B153" i="1"/>
  <c r="B185" i="1"/>
  <c r="B217" i="1"/>
  <c r="B245" i="1"/>
  <c r="B277" i="1"/>
  <c r="B305" i="1"/>
  <c r="B270" i="1"/>
  <c r="B314" i="1"/>
  <c r="C60" i="1"/>
  <c r="D43" i="1"/>
  <c r="D123" i="1"/>
  <c r="D308" i="1"/>
  <c r="D137" i="1"/>
  <c r="D231" i="1"/>
  <c r="D134" i="1"/>
  <c r="D228" i="1"/>
  <c r="D151" i="1"/>
  <c r="D195" i="1"/>
  <c r="C13" i="1"/>
  <c r="C98" i="1"/>
  <c r="C181" i="1"/>
  <c r="C261" i="1"/>
  <c r="D223" i="1"/>
  <c r="C26" i="1"/>
  <c r="C87" i="1"/>
  <c r="C150" i="1"/>
  <c r="C214" i="1"/>
  <c r="C274" i="1"/>
  <c r="D53" i="1"/>
  <c r="C116" i="1"/>
  <c r="C227" i="1"/>
  <c r="C263" i="1"/>
  <c r="C299" i="1"/>
  <c r="B14" i="1"/>
  <c r="B38" i="1"/>
  <c r="B58" i="1"/>
  <c r="B78" i="1"/>
  <c r="B99" i="1"/>
  <c r="B119" i="1"/>
  <c r="B138" i="1"/>
  <c r="D211" i="1"/>
  <c r="C16" i="1"/>
  <c r="C56" i="1"/>
  <c r="C93" i="1"/>
  <c r="C140" i="1"/>
  <c r="C180" i="1"/>
  <c r="C220" i="1"/>
  <c r="C264" i="1"/>
  <c r="C300" i="1"/>
  <c r="B15" i="1"/>
  <c r="B35" i="1"/>
  <c r="B59" i="1"/>
  <c r="B79" i="1"/>
  <c r="B96" i="1"/>
  <c r="B120" i="1"/>
  <c r="B139" i="1"/>
  <c r="D311" i="1"/>
  <c r="C51" i="1"/>
  <c r="C143" i="1"/>
  <c r="C223" i="1"/>
  <c r="C295" i="1"/>
  <c r="B12" i="1"/>
  <c r="B60" i="1"/>
  <c r="B97" i="1"/>
  <c r="B163" i="1"/>
  <c r="B227" i="1"/>
  <c r="B303" i="1"/>
  <c r="C268" i="1"/>
  <c r="B176" i="1"/>
  <c r="B256" i="1"/>
  <c r="C151" i="1"/>
  <c r="B25" i="1"/>
  <c r="B283" i="1"/>
  <c r="B292" i="1"/>
  <c r="B214" i="1"/>
  <c r="B33" i="1"/>
  <c r="B240" i="1"/>
  <c r="B149" i="1"/>
  <c r="B273" i="1"/>
  <c r="C11" i="1"/>
  <c r="B80" i="1"/>
  <c r="C260" i="1"/>
  <c r="B169" i="1"/>
  <c r="B81" i="1"/>
  <c r="C152" i="1"/>
  <c r="B154" i="1"/>
  <c r="B141" i="1"/>
  <c r="B73" i="1"/>
  <c r="B281" i="1"/>
  <c r="D84" i="1"/>
  <c r="C225" i="1"/>
  <c r="C182" i="1"/>
  <c r="C285" i="1"/>
  <c r="B6" i="1"/>
  <c r="B87" i="1"/>
  <c r="D59" i="1"/>
  <c r="C80" i="1"/>
  <c r="C242" i="1"/>
  <c r="B67" i="1"/>
  <c r="D227" i="1"/>
  <c r="C96" i="1"/>
  <c r="B121" i="1"/>
  <c r="B215" i="1"/>
  <c r="B293" i="1"/>
  <c r="C224" i="1"/>
  <c r="B61" i="1"/>
  <c r="B184" i="1"/>
  <c r="B244" i="1"/>
  <c r="C27" i="1"/>
  <c r="B125" i="1"/>
  <c r="C12" i="1"/>
  <c r="B177" i="1"/>
  <c r="B190" i="1"/>
  <c r="B194" i="1"/>
  <c r="B250" i="1"/>
  <c r="C230" i="1"/>
  <c r="B165" i="1"/>
  <c r="B257" i="1"/>
  <c r="D248" i="1"/>
  <c r="D56" i="1"/>
  <c r="D169" i="1"/>
  <c r="D249" i="1"/>
  <c r="D52" i="1"/>
  <c r="D165" i="1"/>
  <c r="D246" i="1"/>
  <c r="D233" i="1"/>
  <c r="D288" i="1"/>
  <c r="C37" i="1"/>
  <c r="C118" i="1"/>
  <c r="C201" i="1"/>
  <c r="C283" i="1"/>
  <c r="D289" i="1"/>
  <c r="C42" i="1"/>
  <c r="C103" i="1"/>
  <c r="C166" i="1"/>
  <c r="C228" i="1"/>
  <c r="C288" i="1"/>
  <c r="C23" i="1"/>
  <c r="C147" i="1"/>
  <c r="C233" i="1"/>
  <c r="C271" i="1"/>
  <c r="B22" i="1"/>
  <c r="B42" i="1"/>
  <c r="B62" i="1"/>
  <c r="B85" i="1"/>
  <c r="B103" i="1"/>
  <c r="B123" i="1"/>
  <c r="D251" i="1"/>
  <c r="C24" i="1"/>
  <c r="C64" i="1"/>
  <c r="C109" i="1"/>
  <c r="C148" i="1"/>
  <c r="C188" i="1"/>
  <c r="C234" i="1"/>
  <c r="C272" i="1"/>
  <c r="C308" i="1"/>
  <c r="B19" i="1"/>
  <c r="B43" i="1"/>
  <c r="B63" i="1"/>
  <c r="B83" i="1"/>
  <c r="B104" i="1"/>
  <c r="B124" i="1"/>
  <c r="C83" i="1"/>
  <c r="C159" i="1"/>
  <c r="C237" i="1"/>
  <c r="B28" i="1"/>
  <c r="B68" i="1"/>
  <c r="B105" i="1"/>
  <c r="B147" i="1"/>
  <c r="B167" i="1"/>
  <c r="B187" i="1"/>
  <c r="B211" i="1"/>
  <c r="B229" i="1"/>
  <c r="B247" i="1"/>
  <c r="B271" i="1"/>
  <c r="B289" i="1"/>
  <c r="B307" i="1"/>
  <c r="D287" i="1"/>
  <c r="C36" i="1"/>
  <c r="C129" i="1"/>
  <c r="C208" i="1"/>
  <c r="B53" i="1"/>
  <c r="B90" i="1"/>
  <c r="B130" i="1"/>
  <c r="B160" i="1"/>
  <c r="B180" i="1"/>
  <c r="B200" i="1"/>
  <c r="B224" i="1"/>
  <c r="B242" i="1"/>
  <c r="B260" i="1"/>
  <c r="B300" i="1"/>
  <c r="D183" i="1"/>
  <c r="C88" i="1"/>
  <c r="C183" i="1"/>
  <c r="D191" i="1"/>
  <c r="B86" i="1"/>
  <c r="B291" i="1"/>
  <c r="B306" i="1"/>
  <c r="B274" i="1"/>
  <c r="B186" i="1"/>
  <c r="B302" i="1"/>
  <c r="B189" i="1"/>
  <c r="B309" i="1"/>
  <c r="D186" i="1"/>
  <c r="C57" i="1"/>
  <c r="C301" i="1"/>
  <c r="C241" i="1"/>
  <c r="B46" i="1"/>
  <c r="B131" i="1"/>
  <c r="C32" i="1"/>
  <c r="C204" i="1"/>
  <c r="B47" i="1"/>
  <c r="B128" i="1"/>
  <c r="C19" i="1"/>
  <c r="B76" i="1"/>
  <c r="B195" i="1"/>
  <c r="B275" i="1"/>
  <c r="C68" i="1"/>
  <c r="B144" i="1"/>
  <c r="B304" i="1"/>
  <c r="C275" i="1"/>
  <c r="B261" i="1"/>
  <c r="B110" i="1"/>
  <c r="B226" i="1"/>
  <c r="B197" i="1"/>
  <c r="B287" i="1"/>
  <c r="D17" i="1"/>
  <c r="D62" i="1"/>
  <c r="D163" i="1"/>
  <c r="D286" i="1"/>
  <c r="D112" i="1"/>
  <c r="D209" i="1"/>
  <c r="D108" i="1"/>
  <c r="D206" i="1"/>
  <c r="D48" i="1"/>
  <c r="D64" i="1"/>
  <c r="C77" i="1"/>
  <c r="C161" i="1"/>
  <c r="C243" i="1"/>
  <c r="D98" i="1"/>
  <c r="C10" i="1"/>
  <c r="C74" i="1"/>
  <c r="C135" i="1"/>
  <c r="C198" i="1"/>
  <c r="C258" i="1"/>
  <c r="C211" i="1"/>
  <c r="C255" i="1"/>
  <c r="C293" i="1"/>
  <c r="B10" i="1"/>
  <c r="B30" i="1"/>
  <c r="B54" i="1"/>
  <c r="B74" i="1"/>
  <c r="B91" i="1"/>
  <c r="B115" i="1"/>
  <c r="B135" i="1"/>
  <c r="D114" i="1"/>
  <c r="D306" i="1"/>
  <c r="C48" i="1"/>
  <c r="C125" i="1"/>
  <c r="C172" i="1"/>
  <c r="C212" i="1"/>
  <c r="C248" i="1"/>
  <c r="C294" i="1"/>
  <c r="B11" i="1"/>
  <c r="B31" i="1"/>
  <c r="B51" i="1"/>
  <c r="B75" i="1"/>
  <c r="B92" i="1"/>
  <c r="B112" i="1"/>
  <c r="D284" i="1"/>
  <c r="C35" i="1"/>
  <c r="C112" i="1"/>
  <c r="C207" i="1"/>
  <c r="C282" i="1"/>
  <c r="B44" i="1"/>
  <c r="B89" i="1"/>
  <c r="B129" i="1"/>
  <c r="B155" i="1"/>
  <c r="B179" i="1"/>
  <c r="B199" i="1"/>
  <c r="B219" i="1"/>
  <c r="B241" i="1"/>
  <c r="B259" i="1"/>
  <c r="B279" i="1"/>
  <c r="B299" i="1"/>
  <c r="D140" i="1"/>
  <c r="C84" i="1"/>
  <c r="C160" i="1"/>
  <c r="C252" i="1"/>
  <c r="B29" i="1"/>
  <c r="B69" i="1"/>
  <c r="B114" i="1"/>
  <c r="B148" i="1"/>
  <c r="B168" i="1"/>
  <c r="B192" i="1"/>
  <c r="B212" i="1"/>
  <c r="B230" i="1"/>
  <c r="B252" i="1"/>
  <c r="B272" i="1"/>
  <c r="B290" i="1"/>
  <c r="B312" i="1"/>
  <c r="C59" i="1"/>
  <c r="C215" i="1"/>
  <c r="C303" i="1"/>
  <c r="B16" i="1"/>
  <c r="B56" i="1"/>
  <c r="B93" i="1"/>
  <c r="B140" i="1"/>
  <c r="C76" i="1"/>
  <c r="B145" i="1"/>
  <c r="B193" i="1"/>
  <c r="B231" i="1"/>
  <c r="B269" i="1"/>
  <c r="B313" i="1"/>
  <c r="B284" i="1"/>
  <c r="C304" i="1"/>
  <c r="B150" i="1"/>
  <c r="B198" i="1"/>
  <c r="C28" i="1"/>
  <c r="C276" i="1"/>
  <c r="B126" i="1"/>
  <c r="B170" i="1"/>
  <c r="B202" i="1"/>
  <c r="B232" i="1"/>
  <c r="B278" i="1"/>
  <c r="C121" i="1"/>
  <c r="B182" i="1"/>
  <c r="B266" i="1"/>
  <c r="C44" i="1"/>
  <c r="C290" i="1"/>
  <c r="B134" i="1"/>
  <c r="B173" i="1"/>
  <c r="B205" i="1"/>
  <c r="B235" i="1"/>
  <c r="B265" i="1"/>
  <c r="B136" i="1"/>
  <c r="B183" i="1"/>
  <c r="B203" i="1"/>
  <c r="B263" i="1"/>
  <c r="B285" i="1"/>
  <c r="D229" i="1"/>
  <c r="C20" i="1"/>
  <c r="C97" i="1"/>
  <c r="C192" i="1"/>
  <c r="B37" i="1"/>
  <c r="B122" i="1"/>
  <c r="B152" i="1"/>
  <c r="B196" i="1"/>
  <c r="B216" i="1"/>
  <c r="B238" i="1"/>
  <c r="B276" i="1"/>
  <c r="B296" i="1"/>
  <c r="D80" i="1"/>
  <c r="C75" i="1"/>
  <c r="B24" i="1"/>
  <c r="B64" i="1"/>
  <c r="B109" i="1"/>
  <c r="C200" i="1"/>
  <c r="B161" i="1"/>
  <c r="B201" i="1"/>
  <c r="B239" i="1"/>
  <c r="B17" i="1"/>
  <c r="B158" i="1"/>
  <c r="B258" i="1"/>
  <c r="B310" i="1"/>
  <c r="C89" i="1"/>
  <c r="B146" i="1"/>
  <c r="B178" i="1"/>
  <c r="B210" i="1"/>
  <c r="B298" i="1"/>
  <c r="C244" i="1"/>
  <c r="B49" i="1"/>
  <c r="B206" i="1"/>
  <c r="C105" i="1"/>
  <c r="B41" i="1"/>
  <c r="B181" i="1"/>
  <c r="B213" i="1"/>
  <c r="B243" i="1"/>
  <c r="B301" i="1"/>
  <c r="C259" i="1"/>
  <c r="B32" i="1"/>
  <c r="B117" i="1"/>
  <c r="B209" i="1"/>
  <c r="B253" i="1"/>
  <c r="B174" i="1"/>
  <c r="B222" i="1"/>
  <c r="B65" i="1"/>
  <c r="B218" i="1"/>
  <c r="B246" i="1"/>
  <c r="B228" i="1"/>
  <c r="C168" i="1"/>
  <c r="B157" i="1"/>
  <c r="B221" i="1"/>
  <c r="B249" i="1"/>
  <c r="D81" i="1"/>
  <c r="D268" i="1"/>
  <c r="D189" i="1"/>
  <c r="D269" i="1"/>
  <c r="D266" i="1"/>
  <c r="D291" i="1"/>
  <c r="C137" i="1"/>
  <c r="C58" i="1"/>
  <c r="C119" i="1"/>
  <c r="C302" i="1"/>
  <c r="C55" i="1"/>
  <c r="C179" i="1"/>
  <c r="B26" i="1"/>
  <c r="B70" i="1"/>
  <c r="B107" i="1"/>
  <c r="D281" i="1"/>
  <c r="C117" i="1"/>
  <c r="C156" i="1"/>
  <c r="C280" i="1"/>
  <c r="B27" i="1"/>
  <c r="B88" i="1"/>
  <c r="B108" i="1"/>
  <c r="C175" i="1"/>
  <c r="C267" i="1"/>
  <c r="B36" i="1"/>
  <c r="B151" i="1"/>
  <c r="B171" i="1"/>
  <c r="B233" i="1"/>
  <c r="B255" i="1"/>
  <c r="C144" i="1"/>
  <c r="C312" i="1"/>
  <c r="B21" i="1"/>
  <c r="B98" i="1"/>
  <c r="B164" i="1"/>
  <c r="B208" i="1"/>
  <c r="B268" i="1"/>
  <c r="B286" i="1"/>
  <c r="D267" i="1"/>
  <c r="C120" i="1"/>
  <c r="C199" i="1"/>
  <c r="B48" i="1"/>
  <c r="D298" i="1"/>
  <c r="B118" i="1"/>
  <c r="B225" i="1"/>
  <c r="B297" i="1"/>
  <c r="B254" i="1"/>
  <c r="C184" i="1"/>
  <c r="B236" i="1"/>
  <c r="B288" i="1"/>
  <c r="C216" i="1"/>
  <c r="B94" i="1"/>
  <c r="B162" i="1"/>
  <c r="B262" i="1"/>
  <c r="B166" i="1"/>
  <c r="B102" i="1"/>
  <c r="F89" i="2"/>
  <c r="F107" i="2"/>
  <c r="F96" i="2"/>
  <c r="F81" i="2"/>
  <c r="F70" i="2"/>
  <c r="F58" i="2"/>
  <c r="F41" i="2"/>
  <c r="F108" i="2"/>
  <c r="F100" i="2"/>
  <c r="F82" i="2"/>
  <c r="F75" i="2"/>
  <c r="F63" i="2"/>
  <c r="F55" i="2"/>
  <c r="F47" i="2"/>
  <c r="F37" i="2"/>
  <c r="F112" i="2"/>
  <c r="F110" i="2"/>
  <c r="F106" i="2"/>
  <c r="F102" i="2"/>
  <c r="F93" i="2"/>
  <c r="F87" i="2"/>
  <c r="F83" i="2"/>
  <c r="F78" i="2"/>
  <c r="F76" i="2"/>
  <c r="F72" i="2"/>
  <c r="F68" i="2"/>
  <c r="F61" i="2"/>
  <c r="F56" i="2"/>
  <c r="F52" i="2"/>
  <c r="F48" i="2"/>
  <c r="F44" i="2"/>
  <c r="F38" i="2"/>
  <c r="F32" i="2"/>
  <c r="F29" i="2"/>
  <c r="F24" i="2"/>
  <c r="F19" i="2"/>
  <c r="F15" i="2"/>
  <c r="F10" i="2"/>
  <c r="F7" i="2"/>
  <c r="F4" i="2"/>
  <c r="F114" i="2"/>
  <c r="F103" i="2"/>
  <c r="F84" i="2"/>
  <c r="F69" i="2"/>
  <c r="F57" i="2"/>
  <c r="F49" i="2"/>
  <c r="F45" i="2"/>
  <c r="F39" i="2"/>
  <c r="F34" i="2"/>
  <c r="F25" i="2"/>
  <c r="F20" i="2"/>
  <c r="F16" i="2"/>
  <c r="F11" i="2"/>
  <c r="F8" i="2"/>
  <c r="F5" i="2"/>
  <c r="F111" i="2"/>
  <c r="F94" i="2"/>
  <c r="F99" i="2"/>
  <c r="F74" i="2"/>
  <c r="F46" i="2"/>
  <c r="F40" i="2"/>
  <c r="F35" i="2"/>
  <c r="F30" i="2"/>
  <c r="F26" i="2"/>
  <c r="F17" i="2"/>
  <c r="F13" i="2"/>
  <c r="F9" i="2"/>
  <c r="F6" i="2"/>
  <c r="F98" i="2"/>
  <c r="F80" i="2"/>
  <c r="F116" i="2"/>
  <c r="F104" i="2"/>
  <c r="F90" i="2"/>
  <c r="F77" i="2"/>
  <c r="F50" i="2"/>
  <c r="F105" i="2"/>
  <c r="F97" i="2"/>
  <c r="F86" i="2"/>
  <c r="F71" i="2"/>
  <c r="F60" i="2"/>
  <c r="F51" i="2"/>
  <c r="F43" i="2"/>
  <c r="F31" i="2"/>
  <c r="F28" i="2"/>
  <c r="F23" i="2"/>
  <c r="F18" i="2"/>
  <c r="F14" i="2"/>
  <c r="U322" i="1" l="1"/>
  <c r="T170" i="1"/>
  <c r="K153" i="1"/>
  <c r="M139" i="1"/>
  <c r="O125" i="1"/>
  <c r="R111" i="1"/>
  <c r="M180" i="1"/>
  <c r="L167" i="1"/>
  <c r="K154" i="1"/>
  <c r="T108" i="1"/>
  <c r="L184" i="1"/>
  <c r="K168" i="1"/>
  <c r="U121" i="1"/>
  <c r="S109" i="1"/>
  <c r="K185" i="1"/>
  <c r="U134" i="1"/>
  <c r="T122" i="1"/>
  <c r="R110" i="1"/>
  <c r="U155" i="1"/>
  <c r="T143" i="1"/>
  <c r="S131" i="1"/>
  <c r="R119" i="1"/>
  <c r="P107" i="1"/>
  <c r="U165" i="1"/>
  <c r="T152" i="1"/>
  <c r="S140" i="1"/>
  <c r="R128" i="1"/>
  <c r="P116" i="1"/>
  <c r="O104" i="1"/>
  <c r="U174" i="1"/>
  <c r="T161" i="1"/>
  <c r="S149" i="1"/>
  <c r="R137" i="1"/>
  <c r="P125" i="1"/>
  <c r="N113" i="1"/>
  <c r="R101" i="1"/>
  <c r="T174" i="1"/>
  <c r="S161" i="1"/>
  <c r="R149" i="1"/>
  <c r="P137" i="1"/>
  <c r="N125" i="1"/>
  <c r="M113" i="1"/>
  <c r="P101" i="1"/>
  <c r="S175" i="1"/>
  <c r="R162" i="1"/>
  <c r="P150" i="1"/>
  <c r="O138" i="1"/>
  <c r="M126" i="1"/>
  <c r="L114" i="1"/>
  <c r="N102" i="1"/>
  <c r="R176" i="1"/>
  <c r="P164" i="1"/>
  <c r="O184" i="1"/>
  <c r="N168" i="1"/>
  <c r="M155" i="1"/>
  <c r="L143" i="1"/>
  <c r="K131" i="1"/>
  <c r="M172" i="1"/>
  <c r="L159" i="1"/>
  <c r="K147" i="1"/>
  <c r="N157" i="1"/>
  <c r="L95" i="1"/>
  <c r="N81" i="1"/>
  <c r="P67" i="1"/>
  <c r="S53" i="1"/>
  <c r="U39" i="1"/>
  <c r="L137" i="1"/>
  <c r="R89" i="1"/>
  <c r="T75" i="1"/>
  <c r="K59" i="1"/>
  <c r="N155" i="1"/>
  <c r="N91" i="1"/>
  <c r="L136" i="1"/>
  <c r="M91" i="1"/>
  <c r="M135" i="1"/>
  <c r="O88" i="1"/>
  <c r="R74" i="1"/>
  <c r="T60" i="1"/>
  <c r="K44" i="1"/>
  <c r="O165" i="1"/>
  <c r="K91" i="1"/>
  <c r="M134" i="1"/>
  <c r="U93" i="1"/>
  <c r="L77" i="1"/>
  <c r="S322" i="1"/>
  <c r="U169" i="1"/>
  <c r="L152" i="1"/>
  <c r="N138" i="1"/>
  <c r="P124" i="1"/>
  <c r="S110" i="1"/>
  <c r="M179" i="1"/>
  <c r="L166" i="1"/>
  <c r="U119" i="1"/>
  <c r="T107" i="1"/>
  <c r="L180" i="1"/>
  <c r="K167" i="1"/>
  <c r="T120" i="1"/>
  <c r="S108" i="1"/>
  <c r="K184" i="1"/>
  <c r="U133" i="1"/>
  <c r="S121" i="1"/>
  <c r="R109" i="1"/>
  <c r="U154" i="1"/>
  <c r="T142" i="1"/>
  <c r="S130" i="1"/>
  <c r="R118" i="1"/>
  <c r="P106" i="1"/>
  <c r="U164" i="1"/>
  <c r="T151" i="1"/>
  <c r="S139" i="1"/>
  <c r="R127" i="1"/>
  <c r="P115" i="1"/>
  <c r="P103" i="1"/>
  <c r="U173" i="1"/>
  <c r="T160" i="1"/>
  <c r="S148" i="1"/>
  <c r="R136" i="1"/>
  <c r="O124" i="1"/>
  <c r="N112" i="1"/>
  <c r="S100" i="1"/>
  <c r="T173" i="1"/>
  <c r="S160" i="1"/>
  <c r="R148" i="1"/>
  <c r="O136" i="1"/>
  <c r="N124" i="1"/>
  <c r="M112" i="1"/>
  <c r="R100" i="1"/>
  <c r="S174" i="1"/>
  <c r="R161" i="1"/>
  <c r="P149" i="1"/>
  <c r="N137" i="1"/>
  <c r="M125" i="1"/>
  <c r="L113" i="1"/>
  <c r="O101" i="1"/>
  <c r="R175" i="1"/>
  <c r="P162" i="1"/>
  <c r="O180" i="1"/>
  <c r="N167" i="1"/>
  <c r="M154" i="1"/>
  <c r="L142" i="1"/>
  <c r="K130" i="1"/>
  <c r="M171" i="1"/>
  <c r="L158" i="1"/>
  <c r="K146" i="1"/>
  <c r="N149" i="1"/>
  <c r="M94" i="1"/>
  <c r="O80" i="1"/>
  <c r="R66" i="1"/>
  <c r="T52" i="1"/>
  <c r="K36" i="1"/>
  <c r="L131" i="1"/>
  <c r="S88" i="1"/>
  <c r="U74" i="1"/>
  <c r="L58" i="1"/>
  <c r="N148" i="1"/>
  <c r="O90" i="1"/>
  <c r="L130" i="1"/>
  <c r="N90" i="1"/>
  <c r="M129" i="1"/>
  <c r="P87" i="1"/>
  <c r="S73" i="1"/>
  <c r="U59" i="1"/>
  <c r="L43" i="1"/>
  <c r="N153" i="1"/>
  <c r="L90" i="1"/>
  <c r="M128" i="1"/>
  <c r="K90" i="1"/>
  <c r="M76" i="1"/>
  <c r="O62" i="1"/>
  <c r="T163" i="1"/>
  <c r="K166" i="1"/>
  <c r="M151" i="1"/>
  <c r="O137" i="1"/>
  <c r="R123" i="1"/>
  <c r="T109" i="1"/>
  <c r="M177" i="1"/>
  <c r="K165" i="1"/>
  <c r="U118" i="1"/>
  <c r="T106" i="1"/>
  <c r="L179" i="1"/>
  <c r="U131" i="1"/>
  <c r="T119" i="1"/>
  <c r="S107" i="1"/>
  <c r="K180" i="1"/>
  <c r="T132" i="1"/>
  <c r="S120" i="1"/>
  <c r="R108" i="1"/>
  <c r="U153" i="1"/>
  <c r="T141" i="1"/>
  <c r="S129" i="1"/>
  <c r="R117" i="1"/>
  <c r="P105" i="1"/>
  <c r="U162" i="1"/>
  <c r="T150" i="1"/>
  <c r="S138" i="1"/>
  <c r="R126" i="1"/>
  <c r="P114" i="1"/>
  <c r="R102" i="1"/>
  <c r="U172" i="1"/>
  <c r="T159" i="1"/>
  <c r="S147" i="1"/>
  <c r="P135" i="1"/>
  <c r="O123" i="1"/>
  <c r="N111" i="1"/>
  <c r="T99" i="1"/>
  <c r="T172" i="1"/>
  <c r="S159" i="1"/>
  <c r="P147" i="1"/>
  <c r="O135" i="1"/>
  <c r="N123" i="1"/>
  <c r="M111" i="1"/>
  <c r="S99" i="1"/>
  <c r="S173" i="1"/>
  <c r="R160" i="1"/>
  <c r="O148" i="1"/>
  <c r="N136" i="1"/>
  <c r="M124" i="1"/>
  <c r="L112" i="1"/>
  <c r="P100" i="1"/>
  <c r="R174" i="1"/>
  <c r="P161" i="1"/>
  <c r="O179" i="1"/>
  <c r="N166" i="1"/>
  <c r="M153" i="1"/>
  <c r="L141" i="1"/>
  <c r="N163" i="1"/>
  <c r="M170" i="1"/>
  <c r="L157" i="1"/>
  <c r="K145" i="1"/>
  <c r="N143" i="1"/>
  <c r="N93" i="1"/>
  <c r="P79" i="1"/>
  <c r="S65" i="1"/>
  <c r="U51" i="1"/>
  <c r="L35" i="1"/>
  <c r="K125" i="1"/>
  <c r="T87" i="1"/>
  <c r="K71" i="1"/>
  <c r="M57" i="1"/>
  <c r="N142" i="1"/>
  <c r="P89" i="1"/>
  <c r="K124" i="1"/>
  <c r="O89" i="1"/>
  <c r="L123" i="1"/>
  <c r="R86" i="1"/>
  <c r="T72" i="1"/>
  <c r="K56" i="1"/>
  <c r="M42" i="1"/>
  <c r="M147" i="1"/>
  <c r="M89" i="1"/>
  <c r="L122" i="1"/>
  <c r="L89" i="1"/>
  <c r="N75" i="1"/>
  <c r="U185" i="1"/>
  <c r="L165" i="1"/>
  <c r="N150" i="1"/>
  <c r="P136" i="1"/>
  <c r="S122" i="1"/>
  <c r="U108" i="1"/>
  <c r="L176" i="1"/>
  <c r="K164" i="1"/>
  <c r="U117" i="1"/>
  <c r="T105" i="1"/>
  <c r="K177" i="1"/>
  <c r="U130" i="1"/>
  <c r="T118" i="1"/>
  <c r="S106" i="1"/>
  <c r="U143" i="1"/>
  <c r="T131" i="1"/>
  <c r="S119" i="1"/>
  <c r="R107" i="1"/>
  <c r="U152" i="1"/>
  <c r="T140" i="1"/>
  <c r="S128" i="1"/>
  <c r="R116" i="1"/>
  <c r="P104" i="1"/>
  <c r="U161" i="1"/>
  <c r="T149" i="1"/>
  <c r="S137" i="1"/>
  <c r="R125" i="1"/>
  <c r="P113" i="1"/>
  <c r="S101" i="1"/>
  <c r="U171" i="1"/>
  <c r="T158" i="1"/>
  <c r="R146" i="1"/>
  <c r="P134" i="1"/>
  <c r="O122" i="1"/>
  <c r="N110" i="1"/>
  <c r="U98" i="1"/>
  <c r="T171" i="1"/>
  <c r="R158" i="1"/>
  <c r="P146" i="1"/>
  <c r="O134" i="1"/>
  <c r="N122" i="1"/>
  <c r="M110" i="1"/>
  <c r="T98" i="1"/>
  <c r="S172" i="1"/>
  <c r="P159" i="1"/>
  <c r="O147" i="1"/>
  <c r="N135" i="1"/>
  <c r="M123" i="1"/>
  <c r="L111" i="1"/>
  <c r="R99" i="1"/>
  <c r="R173" i="1"/>
  <c r="O160" i="1"/>
  <c r="O177" i="1"/>
  <c r="N165" i="1"/>
  <c r="M152" i="1"/>
  <c r="K179" i="1"/>
  <c r="M164" i="1"/>
  <c r="O149" i="1"/>
  <c r="R135" i="1"/>
  <c r="T121" i="1"/>
  <c r="K105" i="1"/>
  <c r="L175" i="1"/>
  <c r="K162" i="1"/>
  <c r="U116" i="1"/>
  <c r="T104" i="1"/>
  <c r="K176" i="1"/>
  <c r="U129" i="1"/>
  <c r="T117" i="1"/>
  <c r="S105" i="1"/>
  <c r="U142" i="1"/>
  <c r="T130" i="1"/>
  <c r="S118" i="1"/>
  <c r="R106" i="1"/>
  <c r="U151" i="1"/>
  <c r="T139" i="1"/>
  <c r="S127" i="1"/>
  <c r="R115" i="1"/>
  <c r="R103" i="1"/>
  <c r="U160" i="1"/>
  <c r="T148" i="1"/>
  <c r="S136" i="1"/>
  <c r="R124" i="1"/>
  <c r="O112" i="1"/>
  <c r="T100" i="1"/>
  <c r="U170" i="1"/>
  <c r="S157" i="1"/>
  <c r="R145" i="1"/>
  <c r="P133" i="1"/>
  <c r="O121" i="1"/>
  <c r="N109" i="1"/>
  <c r="U163" i="1"/>
  <c r="S170" i="1"/>
  <c r="R157" i="1"/>
  <c r="P145" i="1"/>
  <c r="O133" i="1"/>
  <c r="N121" i="1"/>
  <c r="M109" i="1"/>
  <c r="U97" i="1"/>
  <c r="R171" i="1"/>
  <c r="P158" i="1"/>
  <c r="O146" i="1"/>
  <c r="N134" i="1"/>
  <c r="M122" i="1"/>
  <c r="L110" i="1"/>
  <c r="S98" i="1"/>
  <c r="P172" i="1"/>
  <c r="O159" i="1"/>
  <c r="O176" i="1"/>
  <c r="N164" i="1"/>
  <c r="L151" i="1"/>
  <c r="K139" i="1"/>
  <c r="N184" i="1"/>
  <c r="M168" i="1"/>
  <c r="L155" i="1"/>
  <c r="K143" i="1"/>
  <c r="M131" i="1"/>
  <c r="P91" i="1"/>
  <c r="S77" i="1"/>
  <c r="U63" i="1"/>
  <c r="L47" i="1"/>
  <c r="N33" i="1"/>
  <c r="M101" i="1"/>
  <c r="K83" i="1"/>
  <c r="M69" i="1"/>
  <c r="O55" i="1"/>
  <c r="M130" i="1"/>
  <c r="S87" i="1"/>
  <c r="K112" i="1"/>
  <c r="R87" i="1"/>
  <c r="O100" i="1"/>
  <c r="T84" i="1"/>
  <c r="K68" i="1"/>
  <c r="M54" i="1"/>
  <c r="O40" i="1"/>
  <c r="L135" i="1"/>
  <c r="O87" i="1"/>
  <c r="K111" i="1"/>
  <c r="N87" i="1"/>
  <c r="P73" i="1"/>
  <c r="L177" i="1"/>
  <c r="N162" i="1"/>
  <c r="P148" i="1"/>
  <c r="S134" i="1"/>
  <c r="U120" i="1"/>
  <c r="O322" i="1"/>
  <c r="L174" i="1"/>
  <c r="K161" i="1"/>
  <c r="U115" i="1"/>
  <c r="U103" i="1"/>
  <c r="K175" i="1"/>
  <c r="U128" i="1"/>
  <c r="T116" i="1"/>
  <c r="S104" i="1"/>
  <c r="U141" i="1"/>
  <c r="T129" i="1"/>
  <c r="S117" i="1"/>
  <c r="R105" i="1"/>
  <c r="U150" i="1"/>
  <c r="T138" i="1"/>
  <c r="S126" i="1"/>
  <c r="R114" i="1"/>
  <c r="S102" i="1"/>
  <c r="U159" i="1"/>
  <c r="T147" i="1"/>
  <c r="S135" i="1"/>
  <c r="P123" i="1"/>
  <c r="O111" i="1"/>
  <c r="U99" i="1"/>
  <c r="T169" i="1"/>
  <c r="S156" i="1"/>
  <c r="R144" i="1"/>
  <c r="P132" i="1"/>
  <c r="O120" i="1"/>
  <c r="N108" i="1"/>
  <c r="T185" i="1"/>
  <c r="S169" i="1"/>
  <c r="R156" i="1"/>
  <c r="P144" i="1"/>
  <c r="O132" i="1"/>
  <c r="N120" i="1"/>
  <c r="M108" i="1"/>
  <c r="S163" i="1"/>
  <c r="R170" i="1"/>
  <c r="P157" i="1"/>
  <c r="O145" i="1"/>
  <c r="N133" i="1"/>
  <c r="M121" i="1"/>
  <c r="L109" i="1"/>
  <c r="T97" i="1"/>
  <c r="P171" i="1"/>
  <c r="O158" i="1"/>
  <c r="O175" i="1"/>
  <c r="M162" i="1"/>
  <c r="L150" i="1"/>
  <c r="M176" i="1"/>
  <c r="O161" i="1"/>
  <c r="R147" i="1"/>
  <c r="T133" i="1"/>
  <c r="K117" i="1"/>
  <c r="L322" i="1"/>
  <c r="L173" i="1"/>
  <c r="K160" i="1"/>
  <c r="U114" i="1"/>
  <c r="K100" i="1"/>
  <c r="K174" i="1"/>
  <c r="U127" i="1"/>
  <c r="T115" i="1"/>
  <c r="T103" i="1"/>
  <c r="U140" i="1"/>
  <c r="T128" i="1"/>
  <c r="S116" i="1"/>
  <c r="R104" i="1"/>
  <c r="U149" i="1"/>
  <c r="T137" i="1"/>
  <c r="S125" i="1"/>
  <c r="R113" i="1"/>
  <c r="T101" i="1"/>
  <c r="U158" i="1"/>
  <c r="T146" i="1"/>
  <c r="R134" i="1"/>
  <c r="P122" i="1"/>
  <c r="O110" i="1"/>
  <c r="U184" i="1"/>
  <c r="T168" i="1"/>
  <c r="S155" i="1"/>
  <c r="R143" i="1"/>
  <c r="P131" i="1"/>
  <c r="O119" i="1"/>
  <c r="N107" i="1"/>
  <c r="T184" i="1"/>
  <c r="S168" i="1"/>
  <c r="R155" i="1"/>
  <c r="P143" i="1"/>
  <c r="O131" i="1"/>
  <c r="N119" i="1"/>
  <c r="M107" i="1"/>
  <c r="S185" i="1"/>
  <c r="R169" i="1"/>
  <c r="P156" i="1"/>
  <c r="O144" i="1"/>
  <c r="N132" i="1"/>
  <c r="M120" i="1"/>
  <c r="L108" i="1"/>
  <c r="R163" i="1"/>
  <c r="P170" i="1"/>
  <c r="O157" i="1"/>
  <c r="N174" i="1"/>
  <c r="M161" i="1"/>
  <c r="L149" i="1"/>
  <c r="N175" i="1"/>
  <c r="P160" i="1"/>
  <c r="S146" i="1"/>
  <c r="U132" i="1"/>
  <c r="L116" i="1"/>
  <c r="K322" i="1"/>
  <c r="L172" i="1"/>
  <c r="K159" i="1"/>
  <c r="U113" i="1"/>
  <c r="L99" i="1"/>
  <c r="K173" i="1"/>
  <c r="U126" i="1"/>
  <c r="T114" i="1"/>
  <c r="U102" i="1"/>
  <c r="U139" i="1"/>
  <c r="T127" i="1"/>
  <c r="S115" i="1"/>
  <c r="S103" i="1"/>
  <c r="U148" i="1"/>
  <c r="T136" i="1"/>
  <c r="S124" i="1"/>
  <c r="R112" i="1"/>
  <c r="U100" i="1"/>
  <c r="U157" i="1"/>
  <c r="S145" i="1"/>
  <c r="R133" i="1"/>
  <c r="P121" i="1"/>
  <c r="O109" i="1"/>
  <c r="U180" i="1"/>
  <c r="T167" i="1"/>
  <c r="S154" i="1"/>
  <c r="R142" i="1"/>
  <c r="P130" i="1"/>
  <c r="O118" i="1"/>
  <c r="N106" i="1"/>
  <c r="T180" i="1"/>
  <c r="S167" i="1"/>
  <c r="R154" i="1"/>
  <c r="P142" i="1"/>
  <c r="O130" i="1"/>
  <c r="N118" i="1"/>
  <c r="M106" i="1"/>
  <c r="S184" i="1"/>
  <c r="R168" i="1"/>
  <c r="P155" i="1"/>
  <c r="O143" i="1"/>
  <c r="N131" i="1"/>
  <c r="M119" i="1"/>
  <c r="L107" i="1"/>
  <c r="R185" i="1"/>
  <c r="P169" i="1"/>
  <c r="O156" i="1"/>
  <c r="N173" i="1"/>
  <c r="M160" i="1"/>
  <c r="L148" i="1"/>
  <c r="K136" i="1"/>
  <c r="N177" i="1"/>
  <c r="M165" i="1"/>
  <c r="K152" i="1"/>
  <c r="U106" i="1"/>
  <c r="K113" i="1"/>
  <c r="T88" i="1"/>
  <c r="K72" i="1"/>
  <c r="M58" i="1"/>
  <c r="O44" i="1"/>
  <c r="O174" i="1"/>
  <c r="R159" i="1"/>
  <c r="T145" i="1"/>
  <c r="K129" i="1"/>
  <c r="M115" i="1"/>
  <c r="T322" i="1"/>
  <c r="L171" i="1"/>
  <c r="K158" i="1"/>
  <c r="U112" i="1"/>
  <c r="M98" i="1"/>
  <c r="K172" i="1"/>
  <c r="U125" i="1"/>
  <c r="T113" i="1"/>
  <c r="K99" i="1"/>
  <c r="U138" i="1"/>
  <c r="T126" i="1"/>
  <c r="S114" i="1"/>
  <c r="T102" i="1"/>
  <c r="U147" i="1"/>
  <c r="T135" i="1"/>
  <c r="S123" i="1"/>
  <c r="P111" i="1"/>
  <c r="M322" i="1"/>
  <c r="T156" i="1"/>
  <c r="S144" i="1"/>
  <c r="R132" i="1"/>
  <c r="P120" i="1"/>
  <c r="O108" i="1"/>
  <c r="U179" i="1"/>
  <c r="T166" i="1"/>
  <c r="S153" i="1"/>
  <c r="R141" i="1"/>
  <c r="P129" i="1"/>
  <c r="O117" i="1"/>
  <c r="N105" i="1"/>
  <c r="T179" i="1"/>
  <c r="S166" i="1"/>
  <c r="R153" i="1"/>
  <c r="P141" i="1"/>
  <c r="O129" i="1"/>
  <c r="N117" i="1"/>
  <c r="M105" i="1"/>
  <c r="S180" i="1"/>
  <c r="R167" i="1"/>
  <c r="P154" i="1"/>
  <c r="O142" i="1"/>
  <c r="N130" i="1"/>
  <c r="M118" i="1"/>
  <c r="L106" i="1"/>
  <c r="R184" i="1"/>
  <c r="P168" i="1"/>
  <c r="O155" i="1"/>
  <c r="N172" i="1"/>
  <c r="M159" i="1"/>
  <c r="L147" i="1"/>
  <c r="K135" i="1"/>
  <c r="N176" i="1"/>
  <c r="L164" i="1"/>
  <c r="K151" i="1"/>
  <c r="U105" i="1"/>
  <c r="K109" i="1"/>
  <c r="U87" i="1"/>
  <c r="L71" i="1"/>
  <c r="N57" i="1"/>
  <c r="P43" i="1"/>
  <c r="O169" i="1"/>
  <c r="M93" i="1"/>
  <c r="O79" i="1"/>
  <c r="R65" i="1"/>
  <c r="T51" i="1"/>
  <c r="O98" i="1"/>
  <c r="O167" i="1"/>
  <c r="N98" i="1"/>
  <c r="O166" i="1"/>
  <c r="K92" i="1"/>
  <c r="M78" i="1"/>
  <c r="O64" i="1"/>
  <c r="R50" i="1"/>
  <c r="T36" i="1"/>
  <c r="R97" i="1"/>
  <c r="O164" i="1"/>
  <c r="P97" i="1"/>
  <c r="S83" i="1"/>
  <c r="U69" i="1"/>
  <c r="L53" i="1"/>
  <c r="P173" i="1"/>
  <c r="S158" i="1"/>
  <c r="U144" i="1"/>
  <c r="L128" i="1"/>
  <c r="N114" i="1"/>
  <c r="M163" i="1"/>
  <c r="L170" i="1"/>
  <c r="K157" i="1"/>
  <c r="U111" i="1"/>
  <c r="R322" i="1"/>
  <c r="K171" i="1"/>
  <c r="U124" i="1"/>
  <c r="T112" i="1"/>
  <c r="L98" i="1"/>
  <c r="U137" i="1"/>
  <c r="T125" i="1"/>
  <c r="S113" i="1"/>
  <c r="U101" i="1"/>
  <c r="U146" i="1"/>
  <c r="T134" i="1"/>
  <c r="R122" i="1"/>
  <c r="P110" i="1"/>
  <c r="U168" i="1"/>
  <c r="T155" i="1"/>
  <c r="S143" i="1"/>
  <c r="R131" i="1"/>
  <c r="P119" i="1"/>
  <c r="O107" i="1"/>
  <c r="U177" i="1"/>
  <c r="T165" i="1"/>
  <c r="S152" i="1"/>
  <c r="R140" i="1"/>
  <c r="P128" i="1"/>
  <c r="O116" i="1"/>
  <c r="N104" i="1"/>
  <c r="T177" i="1"/>
  <c r="S165" i="1"/>
  <c r="R152" i="1"/>
  <c r="P140" i="1"/>
  <c r="O128" i="1"/>
  <c r="N116" i="1"/>
  <c r="M104" i="1"/>
  <c r="S179" i="1"/>
  <c r="R166" i="1"/>
  <c r="P153" i="1"/>
  <c r="O141" i="1"/>
  <c r="N129" i="1"/>
  <c r="M117" i="1"/>
  <c r="L105" i="1"/>
  <c r="R180" i="1"/>
  <c r="P167" i="1"/>
  <c r="O154" i="1"/>
  <c r="N171" i="1"/>
  <c r="M158" i="1"/>
  <c r="L146" i="1"/>
  <c r="K134" i="1"/>
  <c r="M175" i="1"/>
  <c r="L162" i="1"/>
  <c r="K150" i="1"/>
  <c r="U104" i="1"/>
  <c r="N101" i="1"/>
  <c r="K84" i="1"/>
  <c r="M70" i="1"/>
  <c r="O56" i="1"/>
  <c r="R42" i="1"/>
  <c r="N156" i="1"/>
  <c r="N92" i="1"/>
  <c r="P78" i="1"/>
  <c r="S64" i="1"/>
  <c r="U50" i="1"/>
  <c r="K94" i="1"/>
  <c r="N154" i="1"/>
  <c r="R172" i="1"/>
  <c r="T157" i="1"/>
  <c r="K141" i="1"/>
  <c r="M127" i="1"/>
  <c r="O113" i="1"/>
  <c r="M185" i="1"/>
  <c r="L169" i="1"/>
  <c r="K156" i="1"/>
  <c r="U110" i="1"/>
  <c r="L163" i="1"/>
  <c r="K170" i="1"/>
  <c r="U123" i="1"/>
  <c r="T111" i="1"/>
  <c r="P322" i="1"/>
  <c r="U136" i="1"/>
  <c r="T124" i="1"/>
  <c r="S112" i="1"/>
  <c r="K98" i="1"/>
  <c r="U145" i="1"/>
  <c r="S133" i="1"/>
  <c r="R121" i="1"/>
  <c r="P109" i="1"/>
  <c r="U167" i="1"/>
  <c r="T154" i="1"/>
  <c r="S142" i="1"/>
  <c r="R130" i="1"/>
  <c r="P118" i="1"/>
  <c r="O106" i="1"/>
  <c r="U176" i="1"/>
  <c r="T164" i="1"/>
  <c r="S151" i="1"/>
  <c r="R139" i="1"/>
  <c r="P127" i="1"/>
  <c r="O115" i="1"/>
  <c r="O103" i="1"/>
  <c r="T176" i="1"/>
  <c r="S164" i="1"/>
  <c r="R151" i="1"/>
  <c r="P139" i="1"/>
  <c r="O127" i="1"/>
  <c r="N115" i="1"/>
  <c r="N103" i="1"/>
  <c r="S177" i="1"/>
  <c r="R165" i="1"/>
  <c r="P152" i="1"/>
  <c r="O140" i="1"/>
  <c r="N128" i="1"/>
  <c r="M116" i="1"/>
  <c r="L104" i="1"/>
  <c r="R179" i="1"/>
  <c r="P166" i="1"/>
  <c r="O163" i="1"/>
  <c r="N170" i="1"/>
  <c r="M157" i="1"/>
  <c r="L145" i="1"/>
  <c r="S171" i="1"/>
  <c r="U156" i="1"/>
  <c r="L140" i="1"/>
  <c r="N126" i="1"/>
  <c r="T123" i="1"/>
  <c r="O105" i="1"/>
  <c r="O126" i="1"/>
  <c r="O185" i="1"/>
  <c r="M174" i="1"/>
  <c r="K144" i="1"/>
  <c r="S89" i="1"/>
  <c r="R54" i="1"/>
  <c r="K119" i="1"/>
  <c r="L70" i="1"/>
  <c r="M136" i="1"/>
  <c r="K118" i="1"/>
  <c r="N147" i="1"/>
  <c r="L79" i="1"/>
  <c r="N53" i="1"/>
  <c r="P177" i="1"/>
  <c r="O152" i="1"/>
  <c r="P85" i="1"/>
  <c r="N63" i="1"/>
  <c r="S47" i="1"/>
  <c r="U33" i="1"/>
  <c r="P96" i="1"/>
  <c r="S82" i="1"/>
  <c r="U68" i="1"/>
  <c r="L52" i="1"/>
  <c r="P99" i="1"/>
  <c r="O84" i="1"/>
  <c r="R70" i="1"/>
  <c r="T56" i="1"/>
  <c r="K40" i="1"/>
  <c r="N151" i="1"/>
  <c r="O95" i="1"/>
  <c r="M138" i="1"/>
  <c r="R92" i="1"/>
  <c r="T78" i="1"/>
  <c r="K62" i="1"/>
  <c r="M48" i="1"/>
  <c r="O34" i="1"/>
  <c r="K70" i="1"/>
  <c r="O37" i="1"/>
  <c r="K61" i="1"/>
  <c r="L96" i="1"/>
  <c r="L48" i="1"/>
  <c r="M65" i="1"/>
  <c r="U82" i="1"/>
  <c r="R49" i="1"/>
  <c r="N25" i="1"/>
  <c r="P11" i="1"/>
  <c r="S62" i="1"/>
  <c r="T19" i="1"/>
  <c r="L26" i="1"/>
  <c r="M71" i="1"/>
  <c r="P44" i="1"/>
  <c r="S66" i="1"/>
  <c r="S90" i="1"/>
  <c r="O47" i="1"/>
  <c r="U27" i="1"/>
  <c r="L11" i="1"/>
  <c r="M47" i="1"/>
  <c r="M55" i="1"/>
  <c r="U88" i="1"/>
  <c r="U52" i="1"/>
  <c r="P29" i="1"/>
  <c r="S15" i="1"/>
  <c r="M79" i="1"/>
  <c r="S48" i="1"/>
  <c r="R20" i="1"/>
  <c r="K34" i="1"/>
  <c r="R12" i="1"/>
  <c r="N20" i="1"/>
  <c r="N29" i="1"/>
  <c r="M7" i="1"/>
  <c r="L12" i="1"/>
  <c r="L29" i="1"/>
  <c r="N8" i="1"/>
  <c r="K17" i="1"/>
  <c r="O26" i="1"/>
  <c r="P15" i="1"/>
  <c r="M27" i="1"/>
  <c r="R297" i="1"/>
  <c r="N15" i="1"/>
  <c r="T23" i="1"/>
  <c r="R13" i="1"/>
  <c r="U55" i="1"/>
  <c r="P33" i="1"/>
  <c r="N158" i="1"/>
  <c r="P112" i="1"/>
  <c r="S111" i="1"/>
  <c r="U175" i="1"/>
  <c r="M114" i="1"/>
  <c r="N169" i="1"/>
  <c r="M173" i="1"/>
  <c r="K142" i="1"/>
  <c r="L83" i="1"/>
  <c r="K48" i="1"/>
  <c r="P98" i="1"/>
  <c r="N68" i="1"/>
  <c r="L124" i="1"/>
  <c r="K108" i="1"/>
  <c r="N141" i="1"/>
  <c r="N77" i="1"/>
  <c r="O52" i="1"/>
  <c r="M141" i="1"/>
  <c r="N146" i="1"/>
  <c r="R84" i="1"/>
  <c r="P61" i="1"/>
  <c r="T46" i="1"/>
  <c r="P175" i="1"/>
  <c r="T81" i="1"/>
  <c r="K65" i="1"/>
  <c r="M51" i="1"/>
  <c r="N97" i="1"/>
  <c r="P83" i="1"/>
  <c r="S69" i="1"/>
  <c r="L39" i="1"/>
  <c r="M145" i="1"/>
  <c r="P94" i="1"/>
  <c r="M132" i="1"/>
  <c r="S91" i="1"/>
  <c r="U77" i="1"/>
  <c r="L61" i="1"/>
  <c r="N47" i="1"/>
  <c r="T65" i="1"/>
  <c r="M184" i="1"/>
  <c r="N322" i="1"/>
  <c r="T162" i="1"/>
  <c r="O102" i="1"/>
  <c r="M156" i="1"/>
  <c r="M169" i="1"/>
  <c r="U107" i="1"/>
  <c r="M82" i="1"/>
  <c r="M46" i="1"/>
  <c r="K95" i="1"/>
  <c r="O67" i="1"/>
  <c r="L118" i="1"/>
  <c r="K104" i="1"/>
  <c r="L117" i="1"/>
  <c r="O76" i="1"/>
  <c r="P51" i="1"/>
  <c r="L129" i="1"/>
  <c r="N140" i="1"/>
  <c r="T82" i="1"/>
  <c r="R60" i="1"/>
  <c r="U45" i="1"/>
  <c r="O162" i="1"/>
  <c r="S94" i="1"/>
  <c r="U80" i="1"/>
  <c r="L64" i="1"/>
  <c r="N50" i="1"/>
  <c r="O96" i="1"/>
  <c r="R82" i="1"/>
  <c r="T68" i="1"/>
  <c r="K52" i="1"/>
  <c r="M38" i="1"/>
  <c r="L139" i="1"/>
  <c r="R93" i="1"/>
  <c r="L126" i="1"/>
  <c r="T90" i="1"/>
  <c r="K74" i="1"/>
  <c r="M60" i="1"/>
  <c r="O46" i="1"/>
  <c r="R32" i="1"/>
  <c r="R63" i="1"/>
  <c r="K97" i="1"/>
  <c r="O54" i="1"/>
  <c r="S78" i="1"/>
  <c r="K45" i="1"/>
  <c r="P58" i="1"/>
  <c r="N78" i="1"/>
  <c r="U44" i="1"/>
  <c r="P23" i="1"/>
  <c r="S9" i="1"/>
  <c r="T53" i="1"/>
  <c r="M80" i="1"/>
  <c r="P22" i="1"/>
  <c r="U66" i="1"/>
  <c r="T39" i="1"/>
  <c r="L62" i="1"/>
  <c r="T79" i="1"/>
  <c r="S42" i="1"/>
  <c r="L23" i="1"/>
  <c r="N9" i="1"/>
  <c r="U37" i="1"/>
  <c r="T45" i="1"/>
  <c r="N79" i="1"/>
  <c r="U48" i="1"/>
  <c r="S27" i="1"/>
  <c r="U13" i="1"/>
  <c r="S72" i="1"/>
  <c r="N42" i="1"/>
  <c r="U17" i="1"/>
  <c r="U29" i="1"/>
  <c r="S7" i="1"/>
  <c r="M6" i="1"/>
  <c r="S24" i="1"/>
  <c r="M33" i="1"/>
  <c r="P8" i="1"/>
  <c r="P24" i="1"/>
  <c r="T35" i="1"/>
  <c r="O14" i="1"/>
  <c r="O7" i="1"/>
  <c r="K13" i="1"/>
  <c r="O22" i="1"/>
  <c r="S38" i="1"/>
  <c r="U12" i="1"/>
  <c r="M19" i="1"/>
  <c r="L168" i="1"/>
  <c r="T144" i="1"/>
  <c r="S150" i="1"/>
  <c r="S176" i="1"/>
  <c r="L144" i="1"/>
  <c r="M167" i="1"/>
  <c r="P163" i="1"/>
  <c r="R78" i="1"/>
  <c r="N45" i="1"/>
  <c r="L94" i="1"/>
  <c r="P66" i="1"/>
  <c r="L101" i="1"/>
  <c r="K101" i="1"/>
  <c r="S97" i="1"/>
  <c r="P75" i="1"/>
  <c r="S49" i="1"/>
  <c r="K123" i="1"/>
  <c r="K116" i="1"/>
  <c r="U81" i="1"/>
  <c r="S59" i="1"/>
  <c r="K42" i="1"/>
  <c r="N152" i="1"/>
  <c r="T93" i="1"/>
  <c r="K77" i="1"/>
  <c r="M63" i="1"/>
  <c r="P174" i="1"/>
  <c r="P95" i="1"/>
  <c r="S81" i="1"/>
  <c r="U67" i="1"/>
  <c r="L51" i="1"/>
  <c r="N37" i="1"/>
  <c r="L133" i="1"/>
  <c r="S92" i="1"/>
  <c r="L120" i="1"/>
  <c r="U89" i="1"/>
  <c r="L73" i="1"/>
  <c r="N59" i="1"/>
  <c r="P45" i="1"/>
  <c r="S31" i="1"/>
  <c r="M61" i="1"/>
  <c r="M83" i="1"/>
  <c r="N52" i="1"/>
  <c r="P76" i="1"/>
  <c r="O43" i="1"/>
  <c r="M56" i="1"/>
  <c r="U73" i="1"/>
  <c r="M43" i="1"/>
  <c r="R22" i="1"/>
  <c r="T8" i="1"/>
  <c r="R51" i="1"/>
  <c r="O71" i="1"/>
  <c r="S20" i="1"/>
  <c r="R64" i="1"/>
  <c r="L38" i="1"/>
  <c r="R55" i="1"/>
  <c r="P77" i="1"/>
  <c r="K41" i="1"/>
  <c r="M22" i="1"/>
  <c r="O8" i="1"/>
  <c r="S34" i="1"/>
  <c r="P42" i="1"/>
  <c r="M77" i="1"/>
  <c r="K47" i="1"/>
  <c r="T26" i="1"/>
  <c r="K10" i="1"/>
  <c r="N70" i="1"/>
  <c r="S40" i="1"/>
  <c r="O16" i="1"/>
  <c r="M28" i="1"/>
  <c r="N6" i="1"/>
  <c r="O29" i="1"/>
  <c r="P21" i="1"/>
  <c r="M29" i="1"/>
  <c r="L7" i="1"/>
  <c r="U22" i="1"/>
  <c r="S32" i="1"/>
  <c r="L13" i="1"/>
  <c r="R35" i="1"/>
  <c r="U11" i="1"/>
  <c r="R19" i="1"/>
  <c r="M32" i="1"/>
  <c r="S11" i="1"/>
  <c r="P16" i="1"/>
  <c r="K155" i="1"/>
  <c r="S132" i="1"/>
  <c r="R138" i="1"/>
  <c r="R164" i="1"/>
  <c r="K140" i="1"/>
  <c r="M166" i="1"/>
  <c r="O170" i="1"/>
  <c r="T76" i="1"/>
  <c r="S41" i="1"/>
  <c r="O91" i="1"/>
  <c r="T63" i="1"/>
  <c r="L93" i="1"/>
  <c r="U71" i="1"/>
  <c r="T48" i="1"/>
  <c r="N100" i="1"/>
  <c r="K107" i="1"/>
  <c r="K78" i="1"/>
  <c r="T58" i="1"/>
  <c r="L41" i="1"/>
  <c r="M146" i="1"/>
  <c r="U92" i="1"/>
  <c r="L76" i="1"/>
  <c r="N62" i="1"/>
  <c r="N161" i="1"/>
  <c r="R94" i="1"/>
  <c r="T80" i="1"/>
  <c r="K64" i="1"/>
  <c r="M50" i="1"/>
  <c r="O36" i="1"/>
  <c r="K127" i="1"/>
  <c r="T91" i="1"/>
  <c r="K114" i="1"/>
  <c r="K86" i="1"/>
  <c r="M72" i="1"/>
  <c r="O58" i="1"/>
  <c r="R44" i="1"/>
  <c r="O171" i="1"/>
  <c r="S54" i="1"/>
  <c r="K81" i="1"/>
  <c r="N48" i="1"/>
  <c r="L74" i="1"/>
  <c r="M144" i="1"/>
  <c r="L54" i="1"/>
  <c r="T71" i="1"/>
  <c r="R41" i="1"/>
  <c r="S21" i="1"/>
  <c r="U7" i="1"/>
  <c r="L46" i="1"/>
  <c r="K67" i="1"/>
  <c r="U18" i="1"/>
  <c r="P62" i="1"/>
  <c r="S36" i="1"/>
  <c r="O53" i="1"/>
  <c r="O75" i="1"/>
  <c r="R39" i="1"/>
  <c r="N21" i="1"/>
  <c r="P7" i="1"/>
  <c r="O31" i="1"/>
  <c r="O39" i="1"/>
  <c r="U72" i="1"/>
  <c r="R45" i="1"/>
  <c r="U25" i="1"/>
  <c r="L9" i="1"/>
  <c r="L68" i="1"/>
  <c r="K39" i="1"/>
  <c r="K15" i="1"/>
  <c r="R26" i="1"/>
  <c r="L297" i="1"/>
  <c r="L20" i="1"/>
  <c r="K20" i="1"/>
  <c r="R27" i="1"/>
  <c r="U297" i="1"/>
  <c r="M21" i="1"/>
  <c r="S30" i="1"/>
  <c r="P9" i="1"/>
  <c r="P32" i="1"/>
  <c r="S10" i="1"/>
  <c r="L18" i="1"/>
  <c r="L30" i="1"/>
  <c r="O10" i="1"/>
  <c r="M15" i="1"/>
  <c r="U109" i="1"/>
  <c r="R120" i="1"/>
  <c r="P126" i="1"/>
  <c r="P151" i="1"/>
  <c r="K138" i="1"/>
  <c r="L161" i="1"/>
  <c r="M137" i="1"/>
  <c r="U75" i="1"/>
  <c r="T40" i="1"/>
  <c r="P90" i="1"/>
  <c r="U62" i="1"/>
  <c r="M92" i="1"/>
  <c r="K93" i="1"/>
  <c r="L67" i="1"/>
  <c r="U47" i="1"/>
  <c r="L103" i="1"/>
  <c r="O74" i="1"/>
  <c r="U57" i="1"/>
  <c r="M40" i="1"/>
  <c r="M140" i="1"/>
  <c r="K89" i="1"/>
  <c r="M75" i="1"/>
  <c r="O61" i="1"/>
  <c r="O151" i="1"/>
  <c r="S93" i="1"/>
  <c r="U79" i="1"/>
  <c r="L63" i="1"/>
  <c r="N49" i="1"/>
  <c r="P35" i="1"/>
  <c r="K121" i="1"/>
  <c r="U90" i="1"/>
  <c r="L102" i="1"/>
  <c r="L85" i="1"/>
  <c r="N71" i="1"/>
  <c r="P57" i="1"/>
  <c r="S43" i="1"/>
  <c r="M99" i="1"/>
  <c r="P52" i="1"/>
  <c r="U78" i="1"/>
  <c r="U46" i="1"/>
  <c r="R67" i="1"/>
  <c r="M95" i="1"/>
  <c r="T49" i="1"/>
  <c r="O69" i="1"/>
  <c r="P38" i="1"/>
  <c r="T20" i="1"/>
  <c r="L132" i="1"/>
  <c r="K43" i="1"/>
  <c r="N60" i="1"/>
  <c r="K126" i="1"/>
  <c r="L60" i="1"/>
  <c r="K120" i="1"/>
  <c r="K51" i="1"/>
  <c r="K73" i="1"/>
  <c r="N36" i="1"/>
  <c r="O20" i="1"/>
  <c r="R6" i="1"/>
  <c r="R29" i="1"/>
  <c r="L36" i="1"/>
  <c r="P70" i="1"/>
  <c r="O42" i="1"/>
  <c r="K22" i="1"/>
  <c r="M8" i="1"/>
  <c r="S63" i="1"/>
  <c r="R37" i="1"/>
  <c r="S12" i="1"/>
  <c r="K25" i="1"/>
  <c r="T38" i="1"/>
  <c r="K11" i="1"/>
  <c r="T18" i="1"/>
  <c r="K26" i="1"/>
  <c r="N297" i="1"/>
  <c r="P18" i="1"/>
  <c r="K29" i="1"/>
  <c r="L8" i="1"/>
  <c r="N30" i="1"/>
  <c r="O9" i="1"/>
  <c r="U16" i="1"/>
  <c r="P28" i="1"/>
  <c r="K9" i="1"/>
  <c r="T12" i="1"/>
  <c r="L185" i="1"/>
  <c r="P108" i="1"/>
  <c r="O114" i="1"/>
  <c r="O139" i="1"/>
  <c r="K137" i="1"/>
  <c r="L160" i="1"/>
  <c r="L125" i="1"/>
  <c r="N69" i="1"/>
  <c r="M34" i="1"/>
  <c r="U86" i="1"/>
  <c r="N56" i="1"/>
  <c r="R88" i="1"/>
  <c r="L92" i="1"/>
  <c r="L91" i="1"/>
  <c r="M66" i="1"/>
  <c r="N41" i="1"/>
  <c r="M100" i="1"/>
  <c r="R72" i="1"/>
  <c r="K54" i="1"/>
  <c r="N39" i="1"/>
  <c r="L134" i="1"/>
  <c r="L88" i="1"/>
  <c r="N74" i="1"/>
  <c r="P60" i="1"/>
  <c r="N145" i="1"/>
  <c r="T92" i="1"/>
  <c r="K76" i="1"/>
  <c r="M62" i="1"/>
  <c r="O48" i="1"/>
  <c r="R34" i="1"/>
  <c r="K110" i="1"/>
  <c r="K87" i="1"/>
  <c r="N99" i="1"/>
  <c r="M84" i="1"/>
  <c r="O70" i="1"/>
  <c r="R56" i="1"/>
  <c r="T42" i="1"/>
  <c r="O83" i="1"/>
  <c r="L50" i="1"/>
  <c r="R76" i="1"/>
  <c r="L45" i="1"/>
  <c r="O65" i="1"/>
  <c r="K85" i="1"/>
  <c r="P46" i="1"/>
  <c r="M67" i="1"/>
  <c r="M35" i="1"/>
  <c r="U19" i="1"/>
  <c r="U84" i="1"/>
  <c r="U36" i="1"/>
  <c r="O49" i="1"/>
  <c r="P92" i="1"/>
  <c r="T55" i="1"/>
  <c r="R91" i="1"/>
  <c r="K49" i="1"/>
  <c r="S68" i="1"/>
  <c r="U34" i="1"/>
  <c r="P19" i="1"/>
  <c r="S297" i="1"/>
  <c r="T27" i="1"/>
  <c r="K33" i="1"/>
  <c r="M68" i="1"/>
  <c r="U40" i="1"/>
  <c r="L21" i="1"/>
  <c r="N7" i="1"/>
  <c r="R61" i="1"/>
  <c r="L34" i="1"/>
  <c r="O11" i="1"/>
  <c r="R23" i="1"/>
  <c r="L31" i="1"/>
  <c r="P26" i="1"/>
  <c r="N17" i="1"/>
  <c r="R24" i="1"/>
  <c r="M11" i="1"/>
  <c r="L17" i="1"/>
  <c r="O27" i="1"/>
  <c r="S6" i="1"/>
  <c r="N27" i="1"/>
  <c r="K8" i="1"/>
  <c r="O15" i="1"/>
  <c r="P25" i="1"/>
  <c r="T6" i="1"/>
  <c r="R11" i="1"/>
  <c r="K106" i="1"/>
  <c r="L81" i="1"/>
  <c r="K169" i="1"/>
  <c r="U166" i="1"/>
  <c r="P102" i="1"/>
  <c r="N127" i="1"/>
  <c r="K133" i="1"/>
  <c r="L156" i="1"/>
  <c r="L119" i="1"/>
  <c r="O68" i="1"/>
  <c r="O32" i="1"/>
  <c r="L82" i="1"/>
  <c r="P54" i="1"/>
  <c r="T86" i="1"/>
  <c r="P88" i="1"/>
  <c r="M90" i="1"/>
  <c r="N65" i="1"/>
  <c r="P39" i="1"/>
  <c r="U94" i="1"/>
  <c r="S71" i="1"/>
  <c r="M52" i="1"/>
  <c r="O38" i="1"/>
  <c r="K128" i="1"/>
  <c r="M87" i="1"/>
  <c r="O73" i="1"/>
  <c r="R59" i="1"/>
  <c r="N139" i="1"/>
  <c r="U91" i="1"/>
  <c r="L75" i="1"/>
  <c r="N61" i="1"/>
  <c r="P47" i="1"/>
  <c r="S33" i="1"/>
  <c r="L86" i="1"/>
  <c r="N83" i="1"/>
  <c r="P69" i="1"/>
  <c r="U41" i="1"/>
  <c r="P48" i="1"/>
  <c r="P74" i="1"/>
  <c r="U122" i="1"/>
  <c r="T153" i="1"/>
  <c r="T175" i="1"/>
  <c r="L115" i="1"/>
  <c r="K132" i="1"/>
  <c r="L154" i="1"/>
  <c r="R98" i="1"/>
  <c r="T64" i="1"/>
  <c r="P31" i="1"/>
  <c r="M81" i="1"/>
  <c r="R53" i="1"/>
  <c r="U85" i="1"/>
  <c r="S86" i="1"/>
  <c r="N89" i="1"/>
  <c r="P63" i="1"/>
  <c r="R38" i="1"/>
  <c r="N88" i="1"/>
  <c r="T70" i="1"/>
  <c r="N51" i="1"/>
  <c r="P37" i="1"/>
  <c r="K122" i="1"/>
  <c r="N86" i="1"/>
  <c r="P72" i="1"/>
  <c r="S58" i="1"/>
  <c r="M133" i="1"/>
  <c r="K88" i="1"/>
  <c r="M74" i="1"/>
  <c r="O60" i="1"/>
  <c r="R46" i="1"/>
  <c r="T32" i="1"/>
  <c r="M102" i="1"/>
  <c r="O172" i="1"/>
  <c r="M96" i="1"/>
  <c r="O82" i="1"/>
  <c r="R68" i="1"/>
  <c r="T54" i="1"/>
  <c r="K38" i="1"/>
  <c r="K79" i="1"/>
  <c r="M45" i="1"/>
  <c r="L72" i="1"/>
  <c r="P40" i="1"/>
  <c r="U58" i="1"/>
  <c r="O78" i="1"/>
  <c r="T41" i="1"/>
  <c r="S60" i="1"/>
  <c r="L32" i="1"/>
  <c r="L15" i="1"/>
  <c r="L78" i="1"/>
  <c r="U30" i="1"/>
  <c r="P41" i="1"/>
  <c r="N82" i="1"/>
  <c r="O51" i="1"/>
  <c r="K82" i="1"/>
  <c r="N44" i="1"/>
  <c r="N64" i="1"/>
  <c r="R31" i="1"/>
  <c r="S17" i="1"/>
  <c r="O77" i="1"/>
  <c r="K75" i="1"/>
  <c r="S28" i="1"/>
  <c r="T61" i="1"/>
  <c r="T37" i="1"/>
  <c r="N19" i="1"/>
  <c r="P297" i="1"/>
  <c r="K57" i="1"/>
  <c r="N28" i="1"/>
  <c r="T7" i="1"/>
  <c r="K19" i="1"/>
  <c r="L28" i="1"/>
  <c r="L16" i="1"/>
  <c r="P13" i="1"/>
  <c r="S18" i="1"/>
  <c r="N12" i="1"/>
  <c r="P14" i="1"/>
  <c r="T110" i="1"/>
  <c r="S141" i="1"/>
  <c r="S162" i="1"/>
  <c r="M103" i="1"/>
  <c r="N185" i="1"/>
  <c r="L153" i="1"/>
  <c r="K96" i="1"/>
  <c r="K60" i="1"/>
  <c r="P185" i="1"/>
  <c r="N80" i="1"/>
  <c r="S52" i="1"/>
  <c r="P180" i="1"/>
  <c r="T85" i="1"/>
  <c r="S85" i="1"/>
  <c r="R62" i="1"/>
  <c r="S37" i="1"/>
  <c r="P86" i="1"/>
  <c r="T94" i="1"/>
  <c r="K66" i="1"/>
  <c r="O50" i="1"/>
  <c r="R36" i="1"/>
  <c r="K103" i="1"/>
  <c r="O85" i="1"/>
  <c r="R71" i="1"/>
  <c r="T57" i="1"/>
  <c r="L127" i="1"/>
  <c r="L87" i="1"/>
  <c r="N73" i="1"/>
  <c r="P59" i="1"/>
  <c r="S45" i="1"/>
  <c r="U31" i="1"/>
  <c r="O99" i="1"/>
  <c r="N159" i="1"/>
  <c r="N95" i="1"/>
  <c r="P81" i="1"/>
  <c r="S67" i="1"/>
  <c r="U53" i="1"/>
  <c r="L37" i="1"/>
  <c r="U76" i="1"/>
  <c r="T43" i="1"/>
  <c r="T67" i="1"/>
  <c r="U38" i="1"/>
  <c r="P56" i="1"/>
  <c r="N76" i="1"/>
  <c r="L40" i="1"/>
  <c r="N58" i="1"/>
  <c r="K28" i="1"/>
  <c r="M14" i="1"/>
  <c r="T73" i="1"/>
  <c r="M25" i="1"/>
  <c r="N38" i="1"/>
  <c r="L80" i="1"/>
  <c r="M49" i="1"/>
  <c r="T77" i="1"/>
  <c r="U42" i="1"/>
  <c r="R57" i="1"/>
  <c r="R30" i="1"/>
  <c r="T16" i="1"/>
  <c r="P68" i="1"/>
  <c r="U70" i="1"/>
  <c r="U26" i="1"/>
  <c r="O59" i="1"/>
  <c r="P34" i="1"/>
  <c r="O18" i="1"/>
  <c r="K102" i="1"/>
  <c r="U54" i="1"/>
  <c r="S26" i="1"/>
  <c r="P6" i="1"/>
  <c r="T17" i="1"/>
  <c r="U24" i="1"/>
  <c r="S8" i="1"/>
  <c r="M12" i="1"/>
  <c r="M17" i="1"/>
  <c r="P36" i="1"/>
  <c r="M13" i="1"/>
  <c r="T22" i="1"/>
  <c r="O17" i="1"/>
  <c r="S22" i="1"/>
  <c r="N32" i="1"/>
  <c r="P10" i="1"/>
  <c r="O19" i="1"/>
  <c r="K30" i="1"/>
  <c r="P12" i="1"/>
  <c r="N23" i="1"/>
  <c r="U32" i="1"/>
  <c r="K163" i="1"/>
  <c r="R129" i="1"/>
  <c r="R150" i="1"/>
  <c r="R177" i="1"/>
  <c r="N180" i="1"/>
  <c r="K149" i="1"/>
  <c r="O92" i="1"/>
  <c r="L59" i="1"/>
  <c r="M149" i="1"/>
  <c r="R77" i="1"/>
  <c r="P184" i="1"/>
  <c r="M148" i="1"/>
  <c r="P179" i="1"/>
  <c r="U83" i="1"/>
  <c r="S61" i="1"/>
  <c r="U35" i="1"/>
  <c r="R85" i="1"/>
  <c r="M88" i="1"/>
  <c r="L65" i="1"/>
  <c r="P49" i="1"/>
  <c r="S35" i="1"/>
  <c r="L100" i="1"/>
  <c r="P84" i="1"/>
  <c r="S70" i="1"/>
  <c r="U56" i="1"/>
  <c r="L121" i="1"/>
  <c r="M86" i="1"/>
  <c r="O72" i="1"/>
  <c r="R58" i="1"/>
  <c r="T44" i="1"/>
  <c r="O173" i="1"/>
  <c r="M97" i="1"/>
  <c r="O150" i="1"/>
  <c r="O94" i="1"/>
  <c r="R80" i="1"/>
  <c r="T66" i="1"/>
  <c r="K50" i="1"/>
  <c r="M36" i="1"/>
  <c r="S74" i="1"/>
  <c r="L42" i="1"/>
  <c r="P65" i="1"/>
  <c r="M37" i="1"/>
  <c r="N54" i="1"/>
  <c r="R69" i="1"/>
  <c r="L138" i="1"/>
  <c r="L56" i="1"/>
  <c r="L27" i="1"/>
  <c r="N13" i="1"/>
  <c r="L69" i="1"/>
  <c r="O23" i="1"/>
  <c r="K35" i="1"/>
  <c r="S75" i="1"/>
  <c r="T47" i="1"/>
  <c r="R75" i="1"/>
  <c r="M41" i="1"/>
  <c r="N55" i="1"/>
  <c r="S29" i="1"/>
  <c r="U15" i="1"/>
  <c r="U61" i="1"/>
  <c r="N66" i="1"/>
  <c r="K23" i="1"/>
  <c r="L57" i="1"/>
  <c r="N31" i="1"/>
  <c r="P17" i="1"/>
  <c r="T83" i="1"/>
  <c r="R52" i="1"/>
  <c r="L25" i="1"/>
  <c r="M297" i="1"/>
  <c r="N16" i="1"/>
  <c r="K37" i="1"/>
  <c r="U9" i="1"/>
  <c r="R14" i="1"/>
  <c r="U10" i="1"/>
  <c r="U135" i="1"/>
  <c r="O86" i="1"/>
  <c r="S57" i="1"/>
  <c r="N72" i="1"/>
  <c r="U60" i="1"/>
  <c r="R10" i="1"/>
  <c r="K69" i="1"/>
  <c r="M44" i="1"/>
  <c r="T50" i="1"/>
  <c r="T14" i="1"/>
  <c r="M31" i="1"/>
  <c r="K6" i="1"/>
  <c r="K21" i="1"/>
  <c r="N14" i="1"/>
  <c r="N22" i="1"/>
  <c r="M23" i="1"/>
  <c r="S16" i="1"/>
  <c r="T29" i="1"/>
  <c r="O297" i="1"/>
  <c r="T11" i="1"/>
  <c r="O30" i="1"/>
  <c r="U6" i="1"/>
  <c r="S14" i="1"/>
  <c r="N67" i="1"/>
  <c r="P117" i="1"/>
  <c r="O153" i="1"/>
  <c r="M64" i="1"/>
  <c r="U43" i="1"/>
  <c r="R40" i="1"/>
  <c r="N43" i="1"/>
  <c r="P82" i="1"/>
  <c r="P53" i="1"/>
  <c r="L33" i="1"/>
  <c r="P30" i="1"/>
  <c r="O6" i="1"/>
  <c r="P20" i="1"/>
  <c r="O21" i="1"/>
  <c r="N18" i="1"/>
  <c r="T297" i="1"/>
  <c r="K18" i="1"/>
  <c r="L6" i="1"/>
  <c r="R18" i="1"/>
  <c r="U28" i="1"/>
  <c r="O28" i="1"/>
  <c r="O25" i="1"/>
  <c r="M9" i="1"/>
  <c r="K7" i="1"/>
  <c r="S19" i="1"/>
  <c r="R73" i="1"/>
  <c r="P138" i="1"/>
  <c r="R48" i="1"/>
  <c r="N160" i="1"/>
  <c r="O63" i="1"/>
  <c r="N94" i="1"/>
  <c r="U64" i="1"/>
  <c r="K46" i="1"/>
  <c r="T28" i="1"/>
  <c r="L22" i="1"/>
  <c r="O81" i="1"/>
  <c r="T13" i="1"/>
  <c r="O13" i="1"/>
  <c r="R15" i="1"/>
  <c r="O35" i="1"/>
  <c r="T21" i="1"/>
  <c r="R25" i="1"/>
  <c r="T31" i="1"/>
  <c r="S23" i="1"/>
  <c r="N26" i="1"/>
  <c r="U8" i="1"/>
  <c r="T59" i="1"/>
  <c r="U23" i="1"/>
  <c r="P165" i="1"/>
  <c r="T34" i="1"/>
  <c r="N96" i="1"/>
  <c r="S56" i="1"/>
  <c r="P80" i="1"/>
  <c r="K58" i="1"/>
  <c r="O41" i="1"/>
  <c r="K24" i="1"/>
  <c r="R81" i="1"/>
  <c r="T74" i="1"/>
  <c r="N11" i="1"/>
  <c r="T9" i="1"/>
  <c r="M16" i="1"/>
  <c r="M30" i="1"/>
  <c r="K14" i="1"/>
  <c r="L66" i="1"/>
  <c r="R7" i="1"/>
  <c r="K297" i="1"/>
  <c r="S39" i="1"/>
  <c r="N10" i="1"/>
  <c r="L10" i="1"/>
  <c r="R16" i="1"/>
  <c r="M24" i="1"/>
  <c r="N179" i="1"/>
  <c r="K80" i="1"/>
  <c r="O97" i="1"/>
  <c r="N144" i="1"/>
  <c r="R43" i="1"/>
  <c r="T62" i="1"/>
  <c r="R33" i="1"/>
  <c r="N84" i="1"/>
  <c r="M59" i="1"/>
  <c r="L14" i="1"/>
  <c r="O57" i="1"/>
  <c r="O66" i="1"/>
  <c r="P71" i="1"/>
  <c r="K148" i="1"/>
  <c r="L55" i="1"/>
  <c r="L97" i="1"/>
  <c r="M150" i="1"/>
  <c r="S51" i="1"/>
  <c r="R21" i="1"/>
  <c r="M73" i="1"/>
  <c r="K12" i="1"/>
  <c r="K55" i="1"/>
  <c r="P50" i="1"/>
  <c r="U21" i="1"/>
  <c r="T30" i="1"/>
  <c r="T10" i="1"/>
  <c r="N34" i="1"/>
  <c r="U14" i="1"/>
  <c r="O33" i="1"/>
  <c r="L24" i="1"/>
  <c r="M142" i="1"/>
  <c r="R90" i="1"/>
  <c r="K32" i="1"/>
  <c r="R83" i="1"/>
  <c r="P93" i="1"/>
  <c r="M85" i="1"/>
  <c r="N46" i="1"/>
  <c r="O93" i="1"/>
  <c r="P64" i="1"/>
  <c r="M10" i="1"/>
  <c r="S50" i="1"/>
  <c r="O45" i="1"/>
  <c r="S13" i="1"/>
  <c r="P27" i="1"/>
  <c r="T15" i="1"/>
  <c r="S25" i="1"/>
  <c r="R28" i="1"/>
  <c r="T25" i="1"/>
  <c r="O12" i="1"/>
  <c r="P55" i="1"/>
  <c r="T69" i="1"/>
  <c r="S79" i="1"/>
  <c r="K63" i="1"/>
  <c r="T33" i="1"/>
  <c r="S44" i="1"/>
  <c r="R47" i="1"/>
  <c r="T89" i="1"/>
  <c r="M39" i="1"/>
  <c r="T24" i="1"/>
  <c r="R9" i="1"/>
  <c r="L19" i="1"/>
  <c r="R17" i="1"/>
  <c r="M53" i="1"/>
  <c r="K31" i="1"/>
  <c r="M143" i="1"/>
  <c r="K53" i="1"/>
  <c r="U65" i="1"/>
  <c r="U49" i="1"/>
  <c r="M26" i="1"/>
  <c r="K27" i="1"/>
  <c r="U20" i="1"/>
  <c r="R8" i="1"/>
  <c r="S76" i="1"/>
  <c r="P176" i="1"/>
  <c r="K115" i="1"/>
  <c r="S55" i="1"/>
  <c r="S46" i="1"/>
  <c r="O24" i="1"/>
  <c r="N24" i="1"/>
  <c r="L84" i="1"/>
  <c r="L44" i="1"/>
  <c r="M20" i="1"/>
  <c r="N40" i="1"/>
  <c r="M18" i="1"/>
  <c r="O168" i="1"/>
  <c r="N85" i="1"/>
  <c r="L49" i="1"/>
  <c r="S80" i="1"/>
  <c r="K16" i="1"/>
  <c r="S84" i="1"/>
  <c r="R79" i="1"/>
  <c r="N35" i="1"/>
  <c r="L186" i="1"/>
  <c r="S186" i="1"/>
  <c r="O419" i="1"/>
  <c r="O306" i="1"/>
  <c r="O451" i="1"/>
  <c r="O418" i="1"/>
  <c r="O294" i="1"/>
  <c r="O478" i="1"/>
  <c r="O310" i="1"/>
  <c r="O330" i="1"/>
  <c r="O312" i="1"/>
  <c r="O301" i="1"/>
  <c r="O319" i="1"/>
  <c r="O453" i="1"/>
  <c r="R186" i="1"/>
  <c r="O299" i="1"/>
  <c r="O411" i="1"/>
  <c r="K186" i="1"/>
  <c r="O456" i="1"/>
  <c r="O412" i="1"/>
  <c r="O181" i="1"/>
  <c r="N186" i="1"/>
  <c r="O289" i="1"/>
  <c r="O481" i="1"/>
  <c r="O307" i="1"/>
  <c r="O480" i="1"/>
  <c r="U186" i="1"/>
  <c r="O186" i="1"/>
  <c r="O183" i="1"/>
  <c r="O449" i="1"/>
  <c r="O492" i="1"/>
  <c r="O491" i="1"/>
  <c r="O486" i="1"/>
  <c r="O178" i="1"/>
  <c r="O286" i="1"/>
  <c r="O182" i="1"/>
  <c r="O321" i="1"/>
  <c r="O285" i="1"/>
  <c r="O414" i="1"/>
  <c r="O300" i="1"/>
  <c r="O488" i="1"/>
  <c r="O459" i="1"/>
  <c r="O316" i="1"/>
  <c r="O296" i="1"/>
  <c r="T186" i="1"/>
  <c r="O490" i="1"/>
  <c r="O455" i="1"/>
  <c r="O479" i="1"/>
  <c r="O292" i="1"/>
  <c r="O305" i="1"/>
  <c r="O295" i="1"/>
  <c r="O308" i="1"/>
  <c r="O415" i="1"/>
  <c r="O457" i="1"/>
  <c r="O452" i="1"/>
  <c r="O483" i="1"/>
  <c r="O487" i="1"/>
  <c r="O416" i="1"/>
  <c r="O447" i="1"/>
  <c r="O458" i="1"/>
  <c r="O450" i="1"/>
  <c r="O484" i="1"/>
  <c r="O454" i="1"/>
  <c r="O291" i="1"/>
  <c r="O413" i="1"/>
  <c r="O313" i="1"/>
  <c r="O420" i="1"/>
  <c r="M186" i="1"/>
  <c r="O489" i="1"/>
  <c r="O302" i="1"/>
  <c r="O318" i="1"/>
  <c r="O331" i="1"/>
  <c r="O317" i="1"/>
  <c r="O290" i="1"/>
  <c r="O288" i="1"/>
  <c r="O315" i="1"/>
  <c r="O311" i="1"/>
  <c r="O309" i="1"/>
  <c r="P186" i="1"/>
  <c r="O320" i="1"/>
  <c r="O293" i="1"/>
  <c r="O448" i="1"/>
  <c r="O298" i="1"/>
  <c r="O485" i="1"/>
  <c r="O303" i="1"/>
  <c r="O304" i="1"/>
  <c r="O287" i="1"/>
  <c r="O314" i="1"/>
  <c r="O417" i="1"/>
  <c r="O332" i="1"/>
  <c r="O482" i="1"/>
  <c r="U301" i="1"/>
  <c r="U182" i="1"/>
  <c r="U315" i="1"/>
  <c r="U458" i="1"/>
  <c r="U291" i="1"/>
  <c r="U296" i="1"/>
  <c r="U478" i="1"/>
  <c r="U419" i="1"/>
  <c r="U449" i="1"/>
  <c r="U455" i="1"/>
  <c r="U444" i="1"/>
  <c r="U442" i="1"/>
  <c r="U410" i="1"/>
  <c r="U273" i="1"/>
  <c r="U437" i="1"/>
  <c r="U435" i="1"/>
  <c r="U245" i="1"/>
  <c r="U469" i="1"/>
  <c r="U242" i="1"/>
  <c r="U403" i="1"/>
  <c r="U381" i="1"/>
  <c r="U324" i="1"/>
  <c r="U379" i="1"/>
  <c r="U405" i="1"/>
  <c r="U389" i="1"/>
  <c r="U357" i="1"/>
  <c r="U247" i="1"/>
  <c r="U232" i="1"/>
  <c r="U224" i="1"/>
  <c r="U462" i="1"/>
  <c r="U199" i="1"/>
  <c r="U215" i="1"/>
  <c r="U476" i="1"/>
  <c r="U396" i="1"/>
  <c r="U369" i="1"/>
  <c r="U335" i="1"/>
  <c r="U350" i="1"/>
  <c r="U202" i="1"/>
  <c r="U193" i="1"/>
  <c r="U340" i="1"/>
  <c r="U207" i="1"/>
  <c r="U221" i="1"/>
  <c r="U287" i="1"/>
  <c r="U317" i="1"/>
  <c r="U300" i="1"/>
  <c r="U181" i="1"/>
  <c r="U305" i="1"/>
  <c r="U314" i="1"/>
  <c r="U457" i="1"/>
  <c r="U290" i="1"/>
  <c r="U411" i="1"/>
  <c r="U454" i="1"/>
  <c r="U313" i="1"/>
  <c r="U451" i="1"/>
  <c r="U441" i="1"/>
  <c r="U275" i="1"/>
  <c r="U272" i="1"/>
  <c r="U268" i="1"/>
  <c r="U434" i="1"/>
  <c r="U376" i="1"/>
  <c r="U241" i="1"/>
  <c r="U402" i="1"/>
  <c r="U244" i="1"/>
  <c r="U364" i="1"/>
  <c r="U378" i="1"/>
  <c r="U467" i="1"/>
  <c r="U385" i="1"/>
  <c r="U212" i="1"/>
  <c r="U231" i="1"/>
  <c r="U255" i="1"/>
  <c r="U461" i="1"/>
  <c r="U198" i="1"/>
  <c r="U214" i="1"/>
  <c r="U262" i="1"/>
  <c r="U406" i="1"/>
  <c r="U249" i="1"/>
  <c r="U368" i="1"/>
  <c r="U334" i="1"/>
  <c r="U466" i="1"/>
  <c r="U421" i="1"/>
  <c r="U192" i="1"/>
  <c r="U339" i="1"/>
  <c r="U422" i="1"/>
  <c r="U220" i="1"/>
  <c r="U417" i="1"/>
  <c r="U489" i="1"/>
  <c r="U479" i="1"/>
  <c r="U311" i="1"/>
  <c r="U443" i="1"/>
  <c r="U299" i="1"/>
  <c r="U321" i="1"/>
  <c r="U492" i="1"/>
  <c r="U415" i="1"/>
  <c r="U447" i="1"/>
  <c r="U484" i="1"/>
  <c r="U413" i="1"/>
  <c r="U480" i="1"/>
  <c r="U319" i="1"/>
  <c r="U178" i="1"/>
  <c r="U308" i="1"/>
  <c r="U414" i="1"/>
  <c r="U271" i="1"/>
  <c r="U267" i="1"/>
  <c r="U265" i="1"/>
  <c r="U373" i="1"/>
  <c r="U375" i="1"/>
  <c r="U401" i="1"/>
  <c r="U338" i="1"/>
  <c r="U377" i="1"/>
  <c r="U323" i="1"/>
  <c r="U259" i="1"/>
  <c r="U211" i="1"/>
  <c r="U230" i="1"/>
  <c r="U254" i="1"/>
  <c r="U349" i="1"/>
  <c r="U197" i="1"/>
  <c r="U213" i="1"/>
  <c r="U428" i="1"/>
  <c r="U395" i="1"/>
  <c r="U367" i="1"/>
  <c r="U333" i="1"/>
  <c r="U465" i="1"/>
  <c r="U345" i="1"/>
  <c r="U191" i="1"/>
  <c r="U209" i="1"/>
  <c r="U219" i="1"/>
  <c r="U183" i="1"/>
  <c r="U487" i="1"/>
  <c r="U418" i="1"/>
  <c r="U298" i="1"/>
  <c r="U320" i="1"/>
  <c r="U491" i="1"/>
  <c r="U485" i="1"/>
  <c r="U288" i="1"/>
  <c r="U488" i="1"/>
  <c r="U481" i="1"/>
  <c r="U318" i="1"/>
  <c r="U307" i="1"/>
  <c r="U312" i="1"/>
  <c r="U277" i="1"/>
  <c r="U274" i="1"/>
  <c r="U270" i="1"/>
  <c r="U266" i="1"/>
  <c r="U433" i="1"/>
  <c r="U372" i="1"/>
  <c r="U468" i="1"/>
  <c r="U400" i="1"/>
  <c r="U380" i="1"/>
  <c r="U337" i="1"/>
  <c r="U473" i="1"/>
  <c r="U362" i="1"/>
  <c r="U258" i="1"/>
  <c r="U325" i="1"/>
  <c r="U210" i="1"/>
  <c r="U229" i="1"/>
  <c r="U253" i="1"/>
  <c r="U348" i="1"/>
  <c r="U196" i="1"/>
  <c r="U409" i="1"/>
  <c r="U261" i="1"/>
  <c r="U427" i="1"/>
  <c r="U475" i="1"/>
  <c r="U394" i="1"/>
  <c r="U240" i="1"/>
  <c r="U187" i="1"/>
  <c r="U464" i="1"/>
  <c r="U190" i="1"/>
  <c r="U423" i="1"/>
  <c r="U218" i="1"/>
  <c r="U490" i="1"/>
  <c r="U412" i="1"/>
  <c r="U483" i="1"/>
  <c r="U294" i="1"/>
  <c r="U332" i="1"/>
  <c r="U289" i="1"/>
  <c r="U281" i="1"/>
  <c r="U278" i="1"/>
  <c r="U438" i="1"/>
  <c r="U429" i="1"/>
  <c r="U243" i="1"/>
  <c r="U382" i="1"/>
  <c r="U344" i="1"/>
  <c r="U336" i="1"/>
  <c r="U390" i="1"/>
  <c r="U225" i="1"/>
  <c r="U200" i="1"/>
  <c r="U477" i="1"/>
  <c r="U370" i="1"/>
  <c r="U351" i="1"/>
  <c r="U354" i="1"/>
  <c r="U450" i="1"/>
  <c r="U331" i="1"/>
  <c r="U264" i="1"/>
  <c r="U371" i="1"/>
  <c r="U329" i="1"/>
  <c r="U399" i="1"/>
  <c r="U343" i="1"/>
  <c r="U361" i="1"/>
  <c r="U252" i="1"/>
  <c r="U195" i="1"/>
  <c r="U260" i="1"/>
  <c r="U474" i="1"/>
  <c r="U239" i="1"/>
  <c r="U206" i="1"/>
  <c r="U189" i="1"/>
  <c r="U366" i="1"/>
  <c r="U448" i="1"/>
  <c r="U330" i="1"/>
  <c r="U293" i="1"/>
  <c r="U456" i="1"/>
  <c r="U446" i="1"/>
  <c r="U276" i="1"/>
  <c r="U328" i="1"/>
  <c r="U360" i="1"/>
  <c r="U235" i="1"/>
  <c r="U217" i="1"/>
  <c r="U316" i="1"/>
  <c r="U284" i="1"/>
  <c r="U470" i="1"/>
  <c r="U471" i="1"/>
  <c r="U460" i="1"/>
  <c r="U251" i="1"/>
  <c r="U416" i="1"/>
  <c r="U282" i="1"/>
  <c r="U359" i="1"/>
  <c r="U227" i="1"/>
  <c r="U216" i="1"/>
  <c r="U424" i="1"/>
  <c r="U237" i="1"/>
  <c r="U355" i="1"/>
  <c r="U486" i="1"/>
  <c r="U286" i="1"/>
  <c r="U374" i="1"/>
  <c r="U358" i="1"/>
  <c r="U226" i="1"/>
  <c r="U408" i="1"/>
  <c r="U398" i="1"/>
  <c r="U236" i="1"/>
  <c r="U194" i="1"/>
  <c r="U365" i="1"/>
  <c r="U459" i="1"/>
  <c r="U285" i="1"/>
  <c r="U453" i="1"/>
  <c r="U445" i="1"/>
  <c r="U436" i="1"/>
  <c r="U388" i="1"/>
  <c r="U250" i="1"/>
  <c r="U407" i="1"/>
  <c r="U223" i="1"/>
  <c r="U292" i="1"/>
  <c r="U463" i="1"/>
  <c r="U353" i="1"/>
  <c r="U404" i="1"/>
  <c r="U387" i="1"/>
  <c r="U352" i="1"/>
  <c r="U303" i="1"/>
  <c r="U246" i="1"/>
  <c r="U341" i="1"/>
  <c r="U363" i="1"/>
  <c r="U208" i="1"/>
  <c r="U263" i="1"/>
  <c r="U188" i="1"/>
  <c r="U452" i="1"/>
  <c r="U386" i="1"/>
  <c r="U347" i="1"/>
  <c r="U482" i="1"/>
  <c r="U269" i="1"/>
  <c r="U256" i="1"/>
  <c r="U234" i="1"/>
  <c r="U205" i="1"/>
  <c r="U238" i="1"/>
  <c r="U326" i="1"/>
  <c r="U397" i="1"/>
  <c r="U222" i="1"/>
  <c r="U304" i="1"/>
  <c r="U280" i="1"/>
  <c r="U432" i="1"/>
  <c r="U393" i="1"/>
  <c r="U342" i="1"/>
  <c r="U310" i="1"/>
  <c r="U279" i="1"/>
  <c r="U431" i="1"/>
  <c r="U257" i="1"/>
  <c r="U346" i="1"/>
  <c r="U392" i="1"/>
  <c r="U425" i="1"/>
  <c r="U302" i="1"/>
  <c r="U309" i="1"/>
  <c r="U440" i="1"/>
  <c r="U430" i="1"/>
  <c r="U384" i="1"/>
  <c r="U472" i="1"/>
  <c r="U233" i="1"/>
  <c r="U201" i="1"/>
  <c r="U426" i="1"/>
  <c r="U391" i="1"/>
  <c r="U204" i="1"/>
  <c r="U356" i="1"/>
  <c r="U306" i="1"/>
  <c r="U295" i="1"/>
  <c r="U420" i="1"/>
  <c r="U283" i="1"/>
  <c r="U439" i="1"/>
  <c r="U383" i="1"/>
  <c r="U248" i="1"/>
  <c r="U327" i="1"/>
  <c r="U228" i="1"/>
  <c r="U203" i="1"/>
  <c r="L350" i="1"/>
  <c r="K350" i="1"/>
  <c r="K219" i="1"/>
  <c r="L219" i="1"/>
  <c r="N220" i="1"/>
  <c r="P221" i="1"/>
  <c r="L223" i="1"/>
  <c r="N365" i="1"/>
  <c r="P366" i="1"/>
  <c r="N422" i="1"/>
  <c r="P207" i="1"/>
  <c r="L355" i="1"/>
  <c r="N208" i="1"/>
  <c r="P356" i="1"/>
  <c r="L209" i="1"/>
  <c r="N339" i="1"/>
  <c r="P340" i="1"/>
  <c r="L342" i="1"/>
  <c r="N188" i="1"/>
  <c r="P189" i="1"/>
  <c r="L191" i="1"/>
  <c r="N192" i="1"/>
  <c r="P193" i="1"/>
  <c r="N194" i="1"/>
  <c r="L345" i="1"/>
  <c r="N421" i="1"/>
  <c r="P202" i="1"/>
  <c r="L204" i="1"/>
  <c r="N205" i="1"/>
  <c r="P206" i="1"/>
  <c r="L465" i="1"/>
  <c r="N466" i="1"/>
  <c r="P350" i="1"/>
  <c r="L352" i="1"/>
  <c r="N353" i="1"/>
  <c r="L333" i="1"/>
  <c r="N334" i="1"/>
  <c r="P335" i="1"/>
  <c r="L237" i="1"/>
  <c r="N238" i="1"/>
  <c r="P239" i="1"/>
  <c r="L367" i="1"/>
  <c r="N368" i="1"/>
  <c r="P369" i="1"/>
  <c r="L391" i="1"/>
  <c r="N392" i="1"/>
  <c r="P393" i="1"/>
  <c r="L395" i="1"/>
  <c r="N249" i="1"/>
  <c r="P396" i="1"/>
  <c r="N398" i="1"/>
  <c r="P474" i="1"/>
  <c r="P476" i="1"/>
  <c r="L424" i="1"/>
  <c r="N425" i="1"/>
  <c r="P426" i="1"/>
  <c r="L428" i="1"/>
  <c r="N406" i="1"/>
  <c r="P260" i="1"/>
  <c r="N262" i="1"/>
  <c r="L263" i="1"/>
  <c r="N407" i="1"/>
  <c r="P408" i="1"/>
  <c r="L213" i="1"/>
  <c r="N214" i="1"/>
  <c r="P215" i="1"/>
  <c r="L363" i="1"/>
  <c r="N217" i="1"/>
  <c r="P195" i="1"/>
  <c r="L197" i="1"/>
  <c r="N198" i="1"/>
  <c r="P199" i="1"/>
  <c r="L201" i="1"/>
  <c r="N346" i="1"/>
  <c r="P347" i="1"/>
  <c r="L349" i="1"/>
  <c r="M219" i="1"/>
  <c r="O220" i="1"/>
  <c r="K222" i="1"/>
  <c r="M223" i="1"/>
  <c r="O365" i="1"/>
  <c r="K423" i="1"/>
  <c r="O422" i="1"/>
  <c r="K354" i="1"/>
  <c r="M355" i="1"/>
  <c r="O208" i="1"/>
  <c r="M209" i="1"/>
  <c r="O339" i="1"/>
  <c r="K341" i="1"/>
  <c r="M342" i="1"/>
  <c r="O188" i="1"/>
  <c r="K190" i="1"/>
  <c r="M191" i="1"/>
  <c r="O192" i="1"/>
  <c r="O194" i="1"/>
  <c r="M345" i="1"/>
  <c r="O421" i="1"/>
  <c r="K203" i="1"/>
  <c r="M204" i="1"/>
  <c r="O205" i="1"/>
  <c r="K464" i="1"/>
  <c r="M465" i="1"/>
  <c r="O466" i="1"/>
  <c r="K351" i="1"/>
  <c r="M352" i="1"/>
  <c r="O353" i="1"/>
  <c r="K187" i="1"/>
  <c r="M333" i="1"/>
  <c r="O334" i="1"/>
  <c r="K236" i="1"/>
  <c r="M237" i="1"/>
  <c r="O238" i="1"/>
  <c r="K240" i="1"/>
  <c r="M367" i="1"/>
  <c r="O368" i="1"/>
  <c r="K370" i="1"/>
  <c r="M391" i="1"/>
  <c r="O392" i="1"/>
  <c r="K394" i="1"/>
  <c r="M395" i="1"/>
  <c r="O249" i="1"/>
  <c r="K397" i="1"/>
  <c r="O398" i="1"/>
  <c r="K475" i="1"/>
  <c r="K477" i="1"/>
  <c r="M424" i="1"/>
  <c r="O425" i="1"/>
  <c r="K427" i="1"/>
  <c r="M428" i="1"/>
  <c r="O406" i="1"/>
  <c r="K261" i="1"/>
  <c r="O262" i="1"/>
  <c r="M263" i="1"/>
  <c r="O407" i="1"/>
  <c r="K409" i="1"/>
  <c r="M213" i="1"/>
  <c r="O214" i="1"/>
  <c r="K216" i="1"/>
  <c r="M363" i="1"/>
  <c r="O217" i="1"/>
  <c r="K196" i="1"/>
  <c r="M197" i="1"/>
  <c r="O198" i="1"/>
  <c r="K200" i="1"/>
  <c r="M201" i="1"/>
  <c r="O346" i="1"/>
  <c r="K348" i="1"/>
  <c r="M349" i="1"/>
  <c r="N219" i="1"/>
  <c r="P220" i="1"/>
  <c r="L222" i="1"/>
  <c r="N223" i="1"/>
  <c r="P365" i="1"/>
  <c r="L423" i="1"/>
  <c r="P422" i="1"/>
  <c r="L354" i="1"/>
  <c r="N355" i="1"/>
  <c r="P208" i="1"/>
  <c r="N209" i="1"/>
  <c r="P339" i="1"/>
  <c r="L341" i="1"/>
  <c r="N342" i="1"/>
  <c r="P188" i="1"/>
  <c r="L190" i="1"/>
  <c r="N191" i="1"/>
  <c r="P192" i="1"/>
  <c r="P194" i="1"/>
  <c r="N345" i="1"/>
  <c r="P421" i="1"/>
  <c r="L203" i="1"/>
  <c r="N204" i="1"/>
  <c r="P205" i="1"/>
  <c r="L464" i="1"/>
  <c r="N465" i="1"/>
  <c r="P466" i="1"/>
  <c r="L351" i="1"/>
  <c r="N352" i="1"/>
  <c r="P353" i="1"/>
  <c r="L187" i="1"/>
  <c r="N333" i="1"/>
  <c r="P334" i="1"/>
  <c r="L236" i="1"/>
  <c r="N237" i="1"/>
  <c r="P238" i="1"/>
  <c r="L240" i="1"/>
  <c r="N367" i="1"/>
  <c r="P368" i="1"/>
  <c r="L370" i="1"/>
  <c r="N391" i="1"/>
  <c r="P392" i="1"/>
  <c r="L394" i="1"/>
  <c r="N395" i="1"/>
  <c r="P249" i="1"/>
  <c r="L397" i="1"/>
  <c r="P398" i="1"/>
  <c r="L475" i="1"/>
  <c r="L477" i="1"/>
  <c r="N424" i="1"/>
  <c r="P425" i="1"/>
  <c r="L427" i="1"/>
  <c r="N428" i="1"/>
  <c r="P406" i="1"/>
  <c r="L261" i="1"/>
  <c r="P262" i="1"/>
  <c r="N263" i="1"/>
  <c r="P407" i="1"/>
  <c r="L409" i="1"/>
  <c r="N213" i="1"/>
  <c r="P214" i="1"/>
  <c r="L216" i="1"/>
  <c r="N363" i="1"/>
  <c r="P217" i="1"/>
  <c r="L196" i="1"/>
  <c r="N197" i="1"/>
  <c r="P198" i="1"/>
  <c r="L200" i="1"/>
  <c r="N201" i="1"/>
  <c r="P346" i="1"/>
  <c r="L348" i="1"/>
  <c r="N349" i="1"/>
  <c r="O219" i="1"/>
  <c r="K221" i="1"/>
  <c r="M222" i="1"/>
  <c r="O223" i="1"/>
  <c r="K366" i="1"/>
  <c r="M423" i="1"/>
  <c r="K207" i="1"/>
  <c r="M354" i="1"/>
  <c r="O355" i="1"/>
  <c r="K356" i="1"/>
  <c r="O209" i="1"/>
  <c r="K340" i="1"/>
  <c r="M341" i="1"/>
  <c r="O342" i="1"/>
  <c r="K189" i="1"/>
  <c r="M190" i="1"/>
  <c r="O191" i="1"/>
  <c r="K193" i="1"/>
  <c r="O345" i="1"/>
  <c r="K202" i="1"/>
  <c r="M203" i="1"/>
  <c r="O204" i="1"/>
  <c r="K206" i="1"/>
  <c r="M464" i="1"/>
  <c r="O465" i="1"/>
  <c r="M351" i="1"/>
  <c r="O352" i="1"/>
  <c r="M187" i="1"/>
  <c r="O333" i="1"/>
  <c r="K335" i="1"/>
  <c r="M236" i="1"/>
  <c r="O237" i="1"/>
  <c r="K239" i="1"/>
  <c r="M240" i="1"/>
  <c r="O367" i="1"/>
  <c r="K369" i="1"/>
  <c r="M370" i="1"/>
  <c r="O391" i="1"/>
  <c r="K393" i="1"/>
  <c r="M394" i="1"/>
  <c r="O395" i="1"/>
  <c r="K396" i="1"/>
  <c r="M397" i="1"/>
  <c r="K474" i="1"/>
  <c r="M475" i="1"/>
  <c r="K476" i="1"/>
  <c r="M477" i="1"/>
  <c r="O424" i="1"/>
  <c r="K426" i="1"/>
  <c r="M427" i="1"/>
  <c r="O428" i="1"/>
  <c r="K260" i="1"/>
  <c r="M261" i="1"/>
  <c r="O263" i="1"/>
  <c r="K408" i="1"/>
  <c r="M409" i="1"/>
  <c r="O213" i="1"/>
  <c r="K215" i="1"/>
  <c r="M216" i="1"/>
  <c r="O363" i="1"/>
  <c r="K195" i="1"/>
  <c r="M196" i="1"/>
  <c r="O197" i="1"/>
  <c r="K199" i="1"/>
  <c r="M200" i="1"/>
  <c r="O201" i="1"/>
  <c r="K347" i="1"/>
  <c r="M348" i="1"/>
  <c r="O349" i="1"/>
  <c r="P219" i="1"/>
  <c r="K220" i="1"/>
  <c r="O222" i="1"/>
  <c r="M366" i="1"/>
  <c r="K422" i="1"/>
  <c r="O354" i="1"/>
  <c r="M356" i="1"/>
  <c r="K339" i="1"/>
  <c r="O341" i="1"/>
  <c r="M189" i="1"/>
  <c r="K192" i="1"/>
  <c r="K421" i="1"/>
  <c r="O203" i="1"/>
  <c r="M206" i="1"/>
  <c r="K466" i="1"/>
  <c r="O351" i="1"/>
  <c r="K334" i="1"/>
  <c r="O236" i="1"/>
  <c r="M239" i="1"/>
  <c r="K368" i="1"/>
  <c r="O370" i="1"/>
  <c r="M393" i="1"/>
  <c r="K249" i="1"/>
  <c r="O397" i="1"/>
  <c r="M474" i="1"/>
  <c r="O477" i="1"/>
  <c r="M426" i="1"/>
  <c r="K406" i="1"/>
  <c r="M260" i="1"/>
  <c r="K262" i="1"/>
  <c r="M408" i="1"/>
  <c r="K214" i="1"/>
  <c r="O216" i="1"/>
  <c r="M195" i="1"/>
  <c r="K198" i="1"/>
  <c r="O200" i="1"/>
  <c r="M347" i="1"/>
  <c r="K461" i="1"/>
  <c r="M462" i="1"/>
  <c r="O463" i="1"/>
  <c r="K251" i="1"/>
  <c r="M252" i="1"/>
  <c r="O253" i="1"/>
  <c r="K255" i="1"/>
  <c r="M224" i="1"/>
  <c r="O225" i="1"/>
  <c r="K227" i="1"/>
  <c r="M228" i="1"/>
  <c r="O229" i="1"/>
  <c r="K231" i="1"/>
  <c r="M232" i="1"/>
  <c r="O233" i="1"/>
  <c r="K235" i="1"/>
  <c r="M247" i="1"/>
  <c r="K326" i="1"/>
  <c r="M388" i="1"/>
  <c r="O210" i="1"/>
  <c r="K212" i="1"/>
  <c r="M357" i="1"/>
  <c r="O358" i="1"/>
  <c r="K360" i="1"/>
  <c r="M361" i="1"/>
  <c r="O325" i="1"/>
  <c r="K385" i="1"/>
  <c r="M389" i="1"/>
  <c r="O390" i="1"/>
  <c r="M257" i="1"/>
  <c r="O258" i="1"/>
  <c r="M405" i="1"/>
  <c r="K460" i="1"/>
  <c r="M343" i="1"/>
  <c r="O362" i="1"/>
  <c r="K467" i="1"/>
  <c r="L220" i="1"/>
  <c r="P222" i="1"/>
  <c r="N366" i="1"/>
  <c r="L422" i="1"/>
  <c r="P354" i="1"/>
  <c r="N356" i="1"/>
  <c r="L339" i="1"/>
  <c r="P341" i="1"/>
  <c r="N189" i="1"/>
  <c r="L192" i="1"/>
  <c r="L421" i="1"/>
  <c r="P203" i="1"/>
  <c r="N206" i="1"/>
  <c r="L466" i="1"/>
  <c r="P351" i="1"/>
  <c r="L334" i="1"/>
  <c r="P236" i="1"/>
  <c r="N239" i="1"/>
  <c r="L368" i="1"/>
  <c r="P370" i="1"/>
  <c r="N393" i="1"/>
  <c r="L249" i="1"/>
  <c r="P397" i="1"/>
  <c r="N474" i="1"/>
  <c r="P477" i="1"/>
  <c r="N426" i="1"/>
  <c r="L406" i="1"/>
  <c r="N260" i="1"/>
  <c r="L262" i="1"/>
  <c r="N408" i="1"/>
  <c r="L214" i="1"/>
  <c r="P216" i="1"/>
  <c r="N195" i="1"/>
  <c r="L198" i="1"/>
  <c r="P200" i="1"/>
  <c r="N347" i="1"/>
  <c r="L461" i="1"/>
  <c r="N462" i="1"/>
  <c r="P463" i="1"/>
  <c r="L251" i="1"/>
  <c r="N252" i="1"/>
  <c r="P253" i="1"/>
  <c r="L255" i="1"/>
  <c r="N224" i="1"/>
  <c r="P225" i="1"/>
  <c r="L227" i="1"/>
  <c r="N228" i="1"/>
  <c r="P229" i="1"/>
  <c r="L231" i="1"/>
  <c r="N232" i="1"/>
  <c r="P233" i="1"/>
  <c r="L235" i="1"/>
  <c r="N247" i="1"/>
  <c r="L326" i="1"/>
  <c r="N388" i="1"/>
  <c r="P210" i="1"/>
  <c r="L212" i="1"/>
  <c r="N357" i="1"/>
  <c r="P358" i="1"/>
  <c r="L360" i="1"/>
  <c r="N361" i="1"/>
  <c r="P325" i="1"/>
  <c r="L385" i="1"/>
  <c r="N389" i="1"/>
  <c r="P390" i="1"/>
  <c r="N257" i="1"/>
  <c r="P258" i="1"/>
  <c r="N405" i="1"/>
  <c r="L460" i="1"/>
  <c r="N343" i="1"/>
  <c r="P362" i="1"/>
  <c r="L467" i="1"/>
  <c r="M220" i="1"/>
  <c r="K223" i="1"/>
  <c r="O366" i="1"/>
  <c r="M422" i="1"/>
  <c r="K355" i="1"/>
  <c r="O356" i="1"/>
  <c r="M339" i="1"/>
  <c r="K342" i="1"/>
  <c r="O189" i="1"/>
  <c r="M192" i="1"/>
  <c r="M421" i="1"/>
  <c r="K204" i="1"/>
  <c r="O206" i="1"/>
  <c r="M466" i="1"/>
  <c r="K352" i="1"/>
  <c r="M334" i="1"/>
  <c r="K237" i="1"/>
  <c r="O239" i="1"/>
  <c r="M368" i="1"/>
  <c r="K391" i="1"/>
  <c r="O393" i="1"/>
  <c r="M249" i="1"/>
  <c r="O474" i="1"/>
  <c r="K424" i="1"/>
  <c r="O426" i="1"/>
  <c r="M406" i="1"/>
  <c r="O260" i="1"/>
  <c r="M262" i="1"/>
  <c r="K263" i="1"/>
  <c r="O408" i="1"/>
  <c r="M214" i="1"/>
  <c r="K363" i="1"/>
  <c r="O195" i="1"/>
  <c r="M198" i="1"/>
  <c r="K201" i="1"/>
  <c r="O347" i="1"/>
  <c r="M461" i="1"/>
  <c r="O462" i="1"/>
  <c r="K250" i="1"/>
  <c r="M251" i="1"/>
  <c r="O252" i="1"/>
  <c r="K254" i="1"/>
  <c r="M255" i="1"/>
  <c r="O224" i="1"/>
  <c r="K226" i="1"/>
  <c r="M227" i="1"/>
  <c r="O228" i="1"/>
  <c r="K230" i="1"/>
  <c r="M231" i="1"/>
  <c r="O232" i="1"/>
  <c r="K234" i="1"/>
  <c r="M235" i="1"/>
  <c r="O247" i="1"/>
  <c r="K387" i="1"/>
  <c r="M326" i="1"/>
  <c r="O388" i="1"/>
  <c r="K211" i="1"/>
  <c r="M212" i="1"/>
  <c r="O357" i="1"/>
  <c r="K359" i="1"/>
  <c r="M360" i="1"/>
  <c r="O361" i="1"/>
  <c r="M385" i="1"/>
  <c r="O389" i="1"/>
  <c r="K327" i="1"/>
  <c r="O257" i="1"/>
  <c r="K259" i="1"/>
  <c r="O405" i="1"/>
  <c r="M460" i="1"/>
  <c r="O343" i="1"/>
  <c r="K323" i="1"/>
  <c r="M467" i="1"/>
  <c r="N221" i="1"/>
  <c r="L365" i="1"/>
  <c r="P423" i="1"/>
  <c r="N207" i="1"/>
  <c r="L208" i="1"/>
  <c r="N340" i="1"/>
  <c r="L188" i="1"/>
  <c r="P190" i="1"/>
  <c r="N193" i="1"/>
  <c r="L194" i="1"/>
  <c r="N202" i="1"/>
  <c r="L205" i="1"/>
  <c r="P464" i="1"/>
  <c r="N350" i="1"/>
  <c r="L353" i="1"/>
  <c r="P187" i="1"/>
  <c r="N335" i="1"/>
  <c r="L238" i="1"/>
  <c r="P240" i="1"/>
  <c r="N369" i="1"/>
  <c r="L392" i="1"/>
  <c r="P394" i="1"/>
  <c r="N396" i="1"/>
  <c r="L398" i="1"/>
  <c r="P475" i="1"/>
  <c r="N476" i="1"/>
  <c r="L425" i="1"/>
  <c r="P427" i="1"/>
  <c r="P261" i="1"/>
  <c r="L407" i="1"/>
  <c r="P409" i="1"/>
  <c r="N215" i="1"/>
  <c r="L217" i="1"/>
  <c r="P196" i="1"/>
  <c r="N199" i="1"/>
  <c r="L346" i="1"/>
  <c r="P348" i="1"/>
  <c r="P461" i="1"/>
  <c r="L463" i="1"/>
  <c r="N250" i="1"/>
  <c r="P251" i="1"/>
  <c r="L253" i="1"/>
  <c r="N254" i="1"/>
  <c r="P255" i="1"/>
  <c r="L225" i="1"/>
  <c r="N226" i="1"/>
  <c r="P227" i="1"/>
  <c r="L229" i="1"/>
  <c r="N230" i="1"/>
  <c r="P231" i="1"/>
  <c r="L233" i="1"/>
  <c r="N234" i="1"/>
  <c r="P235" i="1"/>
  <c r="N387" i="1"/>
  <c r="P326" i="1"/>
  <c r="L210" i="1"/>
  <c r="N211" i="1"/>
  <c r="P212" i="1"/>
  <c r="L358" i="1"/>
  <c r="N359" i="1"/>
  <c r="P360" i="1"/>
  <c r="L325" i="1"/>
  <c r="P385" i="1"/>
  <c r="L390" i="1"/>
  <c r="N327" i="1"/>
  <c r="L258" i="1"/>
  <c r="N259" i="1"/>
  <c r="P460" i="1"/>
  <c r="L362" i="1"/>
  <c r="N323" i="1"/>
  <c r="P467" i="1"/>
  <c r="L221" i="1"/>
  <c r="N423" i="1"/>
  <c r="P355" i="1"/>
  <c r="L340" i="1"/>
  <c r="N190" i="1"/>
  <c r="L202" i="1"/>
  <c r="N464" i="1"/>
  <c r="P352" i="1"/>
  <c r="L335" i="1"/>
  <c r="N240" i="1"/>
  <c r="P391" i="1"/>
  <c r="L396" i="1"/>
  <c r="N475" i="1"/>
  <c r="P424" i="1"/>
  <c r="N261" i="1"/>
  <c r="P263" i="1"/>
  <c r="L215" i="1"/>
  <c r="N196" i="1"/>
  <c r="P201" i="1"/>
  <c r="N461" i="1"/>
  <c r="L250" i="1"/>
  <c r="P252" i="1"/>
  <c r="N255" i="1"/>
  <c r="L226" i="1"/>
  <c r="P228" i="1"/>
  <c r="N231" i="1"/>
  <c r="L234" i="1"/>
  <c r="L387" i="1"/>
  <c r="P388" i="1"/>
  <c r="N212" i="1"/>
  <c r="L359" i="1"/>
  <c r="P361" i="1"/>
  <c r="N385" i="1"/>
  <c r="L327" i="1"/>
  <c r="P257" i="1"/>
  <c r="P343" i="1"/>
  <c r="N467" i="1"/>
  <c r="L336" i="1"/>
  <c r="L248" i="1"/>
  <c r="N472" i="1"/>
  <c r="L473" i="1"/>
  <c r="N377" i="1"/>
  <c r="P378" i="1"/>
  <c r="L344" i="1"/>
  <c r="N246" i="1"/>
  <c r="P386" i="1"/>
  <c r="L337" i="1"/>
  <c r="N338" i="1"/>
  <c r="P364" i="1"/>
  <c r="P471" i="1"/>
  <c r="L380" i="1"/>
  <c r="P244" i="1"/>
  <c r="L382" i="1"/>
  <c r="P383" i="1"/>
  <c r="L400" i="1"/>
  <c r="N401" i="1"/>
  <c r="P402" i="1"/>
  <c r="L256" i="1"/>
  <c r="N404" i="1"/>
  <c r="P328" i="1"/>
  <c r="P241" i="1"/>
  <c r="L243" i="1"/>
  <c r="L468" i="1"/>
  <c r="M221" i="1"/>
  <c r="O423" i="1"/>
  <c r="K208" i="1"/>
  <c r="M340" i="1"/>
  <c r="O190" i="1"/>
  <c r="K194" i="1"/>
  <c r="M202" i="1"/>
  <c r="O464" i="1"/>
  <c r="K353" i="1"/>
  <c r="M335" i="1"/>
  <c r="O240" i="1"/>
  <c r="K392" i="1"/>
  <c r="M396" i="1"/>
  <c r="O475" i="1"/>
  <c r="K425" i="1"/>
  <c r="O261" i="1"/>
  <c r="K407" i="1"/>
  <c r="M215" i="1"/>
  <c r="O196" i="1"/>
  <c r="K346" i="1"/>
  <c r="O461" i="1"/>
  <c r="M250" i="1"/>
  <c r="K253" i="1"/>
  <c r="O255" i="1"/>
  <c r="M226" i="1"/>
  <c r="K229" i="1"/>
  <c r="O231" i="1"/>
  <c r="M234" i="1"/>
  <c r="M387" i="1"/>
  <c r="K210" i="1"/>
  <c r="O212" i="1"/>
  <c r="M359" i="1"/>
  <c r="K325" i="1"/>
  <c r="O385" i="1"/>
  <c r="M327" i="1"/>
  <c r="K258" i="1"/>
  <c r="K362" i="1"/>
  <c r="O467" i="1"/>
  <c r="M336" i="1"/>
  <c r="M248" i="1"/>
  <c r="O472" i="1"/>
  <c r="K399" i="1"/>
  <c r="M473" i="1"/>
  <c r="O377" i="1"/>
  <c r="K379" i="1"/>
  <c r="M344" i="1"/>
  <c r="O246" i="1"/>
  <c r="M337" i="1"/>
  <c r="O338" i="1"/>
  <c r="K324" i="1"/>
  <c r="M380" i="1"/>
  <c r="K381" i="1"/>
  <c r="M382" i="1"/>
  <c r="K384" i="1"/>
  <c r="M400" i="1"/>
  <c r="O401" i="1"/>
  <c r="K403" i="1"/>
  <c r="M256" i="1"/>
  <c r="O404" i="1"/>
  <c r="K329" i="1"/>
  <c r="K242" i="1"/>
  <c r="M243" i="1"/>
  <c r="K374" i="1"/>
  <c r="M468" i="1"/>
  <c r="O221" i="1"/>
  <c r="M208" i="1"/>
  <c r="O340" i="1"/>
  <c r="K191" i="1"/>
  <c r="M194" i="1"/>
  <c r="O202" i="1"/>
  <c r="K465" i="1"/>
  <c r="M353" i="1"/>
  <c r="O335" i="1"/>
  <c r="K367" i="1"/>
  <c r="M392" i="1"/>
  <c r="O396" i="1"/>
  <c r="M425" i="1"/>
  <c r="M407" i="1"/>
  <c r="O215" i="1"/>
  <c r="K197" i="1"/>
  <c r="M346" i="1"/>
  <c r="K462" i="1"/>
  <c r="O250" i="1"/>
  <c r="M253" i="1"/>
  <c r="K224" i="1"/>
  <c r="O226" i="1"/>
  <c r="M229" i="1"/>
  <c r="K232" i="1"/>
  <c r="O234" i="1"/>
  <c r="K247" i="1"/>
  <c r="O387" i="1"/>
  <c r="M210" i="1"/>
  <c r="K357" i="1"/>
  <c r="O359" i="1"/>
  <c r="M325" i="1"/>
  <c r="K389" i="1"/>
  <c r="O327" i="1"/>
  <c r="M258" i="1"/>
  <c r="K405" i="1"/>
  <c r="M362" i="1"/>
  <c r="N336" i="1"/>
  <c r="N248" i="1"/>
  <c r="P472" i="1"/>
  <c r="L399" i="1"/>
  <c r="N473" i="1"/>
  <c r="P377" i="1"/>
  <c r="L379" i="1"/>
  <c r="N344" i="1"/>
  <c r="P246" i="1"/>
  <c r="N337" i="1"/>
  <c r="P338" i="1"/>
  <c r="L324" i="1"/>
  <c r="N380" i="1"/>
  <c r="L381" i="1"/>
  <c r="N382" i="1"/>
  <c r="L384" i="1"/>
  <c r="N400" i="1"/>
  <c r="P401" i="1"/>
  <c r="L403" i="1"/>
  <c r="N256" i="1"/>
  <c r="P404" i="1"/>
  <c r="L329" i="1"/>
  <c r="L242" i="1"/>
  <c r="N243" i="1"/>
  <c r="L374" i="1"/>
  <c r="N468" i="1"/>
  <c r="P375" i="1"/>
  <c r="L469" i="1"/>
  <c r="K365" i="1"/>
  <c r="M207" i="1"/>
  <c r="K188" i="1"/>
  <c r="M193" i="1"/>
  <c r="K205" i="1"/>
  <c r="M350" i="1"/>
  <c r="O187" i="1"/>
  <c r="K238" i="1"/>
  <c r="M369" i="1"/>
  <c r="O394" i="1"/>
  <c r="K398" i="1"/>
  <c r="M476" i="1"/>
  <c r="O427" i="1"/>
  <c r="O409" i="1"/>
  <c r="K217" i="1"/>
  <c r="M199" i="1"/>
  <c r="O348" i="1"/>
  <c r="K463" i="1"/>
  <c r="O251" i="1"/>
  <c r="M254" i="1"/>
  <c r="K225" i="1"/>
  <c r="O227" i="1"/>
  <c r="M230" i="1"/>
  <c r="K233" i="1"/>
  <c r="O235" i="1"/>
  <c r="O326" i="1"/>
  <c r="M211" i="1"/>
  <c r="K358" i="1"/>
  <c r="O360" i="1"/>
  <c r="K390" i="1"/>
  <c r="M259" i="1"/>
  <c r="O460" i="1"/>
  <c r="M323" i="1"/>
  <c r="K472" i="1"/>
  <c r="O399" i="1"/>
  <c r="K377" i="1"/>
  <c r="M378" i="1"/>
  <c r="O379" i="1"/>
  <c r="K246" i="1"/>
  <c r="M386" i="1"/>
  <c r="K338" i="1"/>
  <c r="M364" i="1"/>
  <c r="O324" i="1"/>
  <c r="M471" i="1"/>
  <c r="M244" i="1"/>
  <c r="O381" i="1"/>
  <c r="M383" i="1"/>
  <c r="O384" i="1"/>
  <c r="K401" i="1"/>
  <c r="M402" i="1"/>
  <c r="O403" i="1"/>
  <c r="K404" i="1"/>
  <c r="M328" i="1"/>
  <c r="O329" i="1"/>
  <c r="M241" i="1"/>
  <c r="O242" i="1"/>
  <c r="O374" i="1"/>
  <c r="K375" i="1"/>
  <c r="N222" i="1"/>
  <c r="L356" i="1"/>
  <c r="P191" i="1"/>
  <c r="N203" i="1"/>
  <c r="P367" i="1"/>
  <c r="N397" i="1"/>
  <c r="L426" i="1"/>
  <c r="N216" i="1"/>
  <c r="L347" i="1"/>
  <c r="P250" i="1"/>
  <c r="L224" i="1"/>
  <c r="N229" i="1"/>
  <c r="P234" i="1"/>
  <c r="L247" i="1"/>
  <c r="N210" i="1"/>
  <c r="P359" i="1"/>
  <c r="L389" i="1"/>
  <c r="N258" i="1"/>
  <c r="O473" i="1"/>
  <c r="M379" i="1"/>
  <c r="K386" i="1"/>
  <c r="O337" i="1"/>
  <c r="M324" i="1"/>
  <c r="K471" i="1"/>
  <c r="O380" i="1"/>
  <c r="M381" i="1"/>
  <c r="K383" i="1"/>
  <c r="O400" i="1"/>
  <c r="M403" i="1"/>
  <c r="K328" i="1"/>
  <c r="M242" i="1"/>
  <c r="O468" i="1"/>
  <c r="M376" i="1"/>
  <c r="P469" i="1"/>
  <c r="N470" i="1"/>
  <c r="P371" i="1"/>
  <c r="L373" i="1"/>
  <c r="P245" i="1"/>
  <c r="L430" i="1"/>
  <c r="N431" i="1"/>
  <c r="P432" i="1"/>
  <c r="N434" i="1"/>
  <c r="P435" i="1"/>
  <c r="L436" i="1"/>
  <c r="P264" i="1"/>
  <c r="L265" i="1"/>
  <c r="L267" i="1"/>
  <c r="N268" i="1"/>
  <c r="P437" i="1"/>
  <c r="L439" i="1"/>
  <c r="N440" i="1"/>
  <c r="P269" i="1"/>
  <c r="L271" i="1"/>
  <c r="N272" i="1"/>
  <c r="P273" i="1"/>
  <c r="P410" i="1"/>
  <c r="N275" i="1"/>
  <c r="N276" i="1"/>
  <c r="N441" i="1"/>
  <c r="P442" i="1"/>
  <c r="L279" i="1"/>
  <c r="N280" i="1"/>
  <c r="L282" i="1"/>
  <c r="N283" i="1"/>
  <c r="P223" i="1"/>
  <c r="L193" i="1"/>
  <c r="P204" i="1"/>
  <c r="N187" i="1"/>
  <c r="L369" i="1"/>
  <c r="N427" i="1"/>
  <c r="P363" i="1"/>
  <c r="N348" i="1"/>
  <c r="N251" i="1"/>
  <c r="P224" i="1"/>
  <c r="L230" i="1"/>
  <c r="N235" i="1"/>
  <c r="P247" i="1"/>
  <c r="L211" i="1"/>
  <c r="N360" i="1"/>
  <c r="P389" i="1"/>
  <c r="L259" i="1"/>
  <c r="N460" i="1"/>
  <c r="P473" i="1"/>
  <c r="N379" i="1"/>
  <c r="L386" i="1"/>
  <c r="P337" i="1"/>
  <c r="N324" i="1"/>
  <c r="L471" i="1"/>
  <c r="P380" i="1"/>
  <c r="N381" i="1"/>
  <c r="L383" i="1"/>
  <c r="P400" i="1"/>
  <c r="N403" i="1"/>
  <c r="L328" i="1"/>
  <c r="N242" i="1"/>
  <c r="P468" i="1"/>
  <c r="N376" i="1"/>
  <c r="O470" i="1"/>
  <c r="K372" i="1"/>
  <c r="M373" i="1"/>
  <c r="K429" i="1"/>
  <c r="M430" i="1"/>
  <c r="O431" i="1"/>
  <c r="K433" i="1"/>
  <c r="O434" i="1"/>
  <c r="M436" i="1"/>
  <c r="M265" i="1"/>
  <c r="K266" i="1"/>
  <c r="M267" i="1"/>
  <c r="O268" i="1"/>
  <c r="K438" i="1"/>
  <c r="M439" i="1"/>
  <c r="O440" i="1"/>
  <c r="K270" i="1"/>
  <c r="M365" i="1"/>
  <c r="K209" i="1"/>
  <c r="O193" i="1"/>
  <c r="M205" i="1"/>
  <c r="K333" i="1"/>
  <c r="O369" i="1"/>
  <c r="M398" i="1"/>
  <c r="K428" i="1"/>
  <c r="M217" i="1"/>
  <c r="K349" i="1"/>
  <c r="K252" i="1"/>
  <c r="M225" i="1"/>
  <c r="O230" i="1"/>
  <c r="O211" i="1"/>
  <c r="K361" i="1"/>
  <c r="M390" i="1"/>
  <c r="O259" i="1"/>
  <c r="K343" i="1"/>
  <c r="L377" i="1"/>
  <c r="P379" i="1"/>
  <c r="N386" i="1"/>
  <c r="L338" i="1"/>
  <c r="P324" i="1"/>
  <c r="N471" i="1"/>
  <c r="P381" i="1"/>
  <c r="N383" i="1"/>
  <c r="L401" i="1"/>
  <c r="P403" i="1"/>
  <c r="N328" i="1"/>
  <c r="P242" i="1"/>
  <c r="L375" i="1"/>
  <c r="O376" i="1"/>
  <c r="P470" i="1"/>
  <c r="L372" i="1"/>
  <c r="N373" i="1"/>
  <c r="L429" i="1"/>
  <c r="N430" i="1"/>
  <c r="P431" i="1"/>
  <c r="L433" i="1"/>
  <c r="P434" i="1"/>
  <c r="N436" i="1"/>
  <c r="N265" i="1"/>
  <c r="L266" i="1"/>
  <c r="N267" i="1"/>
  <c r="P268" i="1"/>
  <c r="L438" i="1"/>
  <c r="N439" i="1"/>
  <c r="P440" i="1"/>
  <c r="L270" i="1"/>
  <c r="N271" i="1"/>
  <c r="P272" i="1"/>
  <c r="L207" i="1"/>
  <c r="P342" i="1"/>
  <c r="P237" i="1"/>
  <c r="N394" i="1"/>
  <c r="L476" i="1"/>
  <c r="N409" i="1"/>
  <c r="L199" i="1"/>
  <c r="P462" i="1"/>
  <c r="L254" i="1"/>
  <c r="N227" i="1"/>
  <c r="P232" i="1"/>
  <c r="N326" i="1"/>
  <c r="P357" i="1"/>
  <c r="P405" i="1"/>
  <c r="L323" i="1"/>
  <c r="P336" i="1"/>
  <c r="P248" i="1"/>
  <c r="N399" i="1"/>
  <c r="L378" i="1"/>
  <c r="P344" i="1"/>
  <c r="L364" i="1"/>
  <c r="L244" i="1"/>
  <c r="P382" i="1"/>
  <c r="N384" i="1"/>
  <c r="L402" i="1"/>
  <c r="P256" i="1"/>
  <c r="N329" i="1"/>
  <c r="L241" i="1"/>
  <c r="P243" i="1"/>
  <c r="N374" i="1"/>
  <c r="O375" i="1"/>
  <c r="M469" i="1"/>
  <c r="K470" i="1"/>
  <c r="M371" i="1"/>
  <c r="O372" i="1"/>
  <c r="M245" i="1"/>
  <c r="O429" i="1"/>
  <c r="K431" i="1"/>
  <c r="M432" i="1"/>
  <c r="O433" i="1"/>
  <c r="K434" i="1"/>
  <c r="M435" i="1"/>
  <c r="M264" i="1"/>
  <c r="O266" i="1"/>
  <c r="K268" i="1"/>
  <c r="M437" i="1"/>
  <c r="L366" i="1"/>
  <c r="P333" i="1"/>
  <c r="L474" i="1"/>
  <c r="P349" i="1"/>
  <c r="N225" i="1"/>
  <c r="P211" i="1"/>
  <c r="N390" i="1"/>
  <c r="L343" i="1"/>
  <c r="K248" i="1"/>
  <c r="M377" i="1"/>
  <c r="O386" i="1"/>
  <c r="O383" i="1"/>
  <c r="K256" i="1"/>
  <c r="P376" i="1"/>
  <c r="M372" i="1"/>
  <c r="K245" i="1"/>
  <c r="O430" i="1"/>
  <c r="M433" i="1"/>
  <c r="K435" i="1"/>
  <c r="O436" i="1"/>
  <c r="M266" i="1"/>
  <c r="K437" i="1"/>
  <c r="K439" i="1"/>
  <c r="M269" i="1"/>
  <c r="M271" i="1"/>
  <c r="L273" i="1"/>
  <c r="L274" i="1"/>
  <c r="L410" i="1"/>
  <c r="P275" i="1"/>
  <c r="P277" i="1"/>
  <c r="M441" i="1"/>
  <c r="K278" i="1"/>
  <c r="N279" i="1"/>
  <c r="O281" i="1"/>
  <c r="L283" i="1"/>
  <c r="L443" i="1"/>
  <c r="L444" i="1"/>
  <c r="N445" i="1"/>
  <c r="P446" i="1"/>
  <c r="P414" i="1"/>
  <c r="N420" i="1"/>
  <c r="P309" i="1"/>
  <c r="L311" i="1"/>
  <c r="N312" i="1"/>
  <c r="L455" i="1"/>
  <c r="N456" i="1"/>
  <c r="L483" i="1"/>
  <c r="N307" i="1"/>
  <c r="P308" i="1"/>
  <c r="L449" i="1"/>
  <c r="N452" i="1"/>
  <c r="P178" i="1"/>
  <c r="L419" i="1"/>
  <c r="L317" i="1"/>
  <c r="N318" i="1"/>
  <c r="P319" i="1"/>
  <c r="L478" i="1"/>
  <c r="L479" i="1"/>
  <c r="P480" i="1"/>
  <c r="L296" i="1"/>
  <c r="N302" i="1"/>
  <c r="P303" i="1"/>
  <c r="L412" i="1"/>
  <c r="N481" i="1"/>
  <c r="P413" i="1"/>
  <c r="L291" i="1"/>
  <c r="N292" i="1"/>
  <c r="P293" i="1"/>
  <c r="L487" i="1"/>
  <c r="N488" i="1"/>
  <c r="P484" i="1"/>
  <c r="L458" i="1"/>
  <c r="P285" i="1"/>
  <c r="L287" i="1"/>
  <c r="N288" i="1"/>
  <c r="P447" i="1"/>
  <c r="P306" i="1"/>
  <c r="L489" i="1"/>
  <c r="N236" i="1"/>
  <c r="L408" i="1"/>
  <c r="L462" i="1"/>
  <c r="P226" i="1"/>
  <c r="L357" i="1"/>
  <c r="P327" i="1"/>
  <c r="N362" i="1"/>
  <c r="O248" i="1"/>
  <c r="K378" i="1"/>
  <c r="K244" i="1"/>
  <c r="M384" i="1"/>
  <c r="O256" i="1"/>
  <c r="K241" i="1"/>
  <c r="M374" i="1"/>
  <c r="K469" i="1"/>
  <c r="N372" i="1"/>
  <c r="L245" i="1"/>
  <c r="P430" i="1"/>
  <c r="N433" i="1"/>
  <c r="L435" i="1"/>
  <c r="P436" i="1"/>
  <c r="N266" i="1"/>
  <c r="L437" i="1"/>
  <c r="O439" i="1"/>
  <c r="N269" i="1"/>
  <c r="O271" i="1"/>
  <c r="M273" i="1"/>
  <c r="M274" i="1"/>
  <c r="M410" i="1"/>
  <c r="K276" i="1"/>
  <c r="O441" i="1"/>
  <c r="L278" i="1"/>
  <c r="O279" i="1"/>
  <c r="P281" i="1"/>
  <c r="M283" i="1"/>
  <c r="K284" i="1"/>
  <c r="M443" i="1"/>
  <c r="M444" i="1"/>
  <c r="O445" i="1"/>
  <c r="K451" i="1"/>
  <c r="K310" i="1"/>
  <c r="M311" i="1"/>
  <c r="O207" i="1"/>
  <c r="K345" i="1"/>
  <c r="M238" i="1"/>
  <c r="O476" i="1"/>
  <c r="K213" i="1"/>
  <c r="M463" i="1"/>
  <c r="K228" i="1"/>
  <c r="M358" i="1"/>
  <c r="K257" i="1"/>
  <c r="O323" i="1"/>
  <c r="L472" i="1"/>
  <c r="N378" i="1"/>
  <c r="N244" i="1"/>
  <c r="P384" i="1"/>
  <c r="L404" i="1"/>
  <c r="N241" i="1"/>
  <c r="P374" i="1"/>
  <c r="N469" i="1"/>
  <c r="L470" i="1"/>
  <c r="P372" i="1"/>
  <c r="N245" i="1"/>
  <c r="L431" i="1"/>
  <c r="P433" i="1"/>
  <c r="N435" i="1"/>
  <c r="P266" i="1"/>
  <c r="N437" i="1"/>
  <c r="P439" i="1"/>
  <c r="O269" i="1"/>
  <c r="P271" i="1"/>
  <c r="N273" i="1"/>
  <c r="N274" i="1"/>
  <c r="N410" i="1"/>
  <c r="L276" i="1"/>
  <c r="P441" i="1"/>
  <c r="M278" i="1"/>
  <c r="P279" i="1"/>
  <c r="K282" i="1"/>
  <c r="O283" i="1"/>
  <c r="L284" i="1"/>
  <c r="N443" i="1"/>
  <c r="N444" i="1"/>
  <c r="P445" i="1"/>
  <c r="L451" i="1"/>
  <c r="P420" i="1"/>
  <c r="L310" i="1"/>
  <c r="N311" i="1"/>
  <c r="P312" i="1"/>
  <c r="N341" i="1"/>
  <c r="P465" i="1"/>
  <c r="L393" i="1"/>
  <c r="P197" i="1"/>
  <c r="N253" i="1"/>
  <c r="L232" i="1"/>
  <c r="P387" i="1"/>
  <c r="N325" i="1"/>
  <c r="L405" i="1"/>
  <c r="O336" i="1"/>
  <c r="M399" i="1"/>
  <c r="O344" i="1"/>
  <c r="K364" i="1"/>
  <c r="O382" i="1"/>
  <c r="K402" i="1"/>
  <c r="M329" i="1"/>
  <c r="O243" i="1"/>
  <c r="N375" i="1"/>
  <c r="L371" i="1"/>
  <c r="P373" i="1"/>
  <c r="N429" i="1"/>
  <c r="L432" i="1"/>
  <c r="L264" i="1"/>
  <c r="P265" i="1"/>
  <c r="P267" i="1"/>
  <c r="N438" i="1"/>
  <c r="M440" i="1"/>
  <c r="O270" i="1"/>
  <c r="M272" i="1"/>
  <c r="L275" i="1"/>
  <c r="P276" i="1"/>
  <c r="M277" i="1"/>
  <c r="M442" i="1"/>
  <c r="P278" i="1"/>
  <c r="M280" i="1"/>
  <c r="L281" i="1"/>
  <c r="O282" i="1"/>
  <c r="O284" i="1"/>
  <c r="K445" i="1"/>
  <c r="M446" i="1"/>
  <c r="M414" i="1"/>
  <c r="K420" i="1"/>
  <c r="M309" i="1"/>
  <c r="K312" i="1"/>
  <c r="N354" i="1"/>
  <c r="L239" i="1"/>
  <c r="P213" i="1"/>
  <c r="L228" i="1"/>
  <c r="N358" i="1"/>
  <c r="P323" i="1"/>
  <c r="M472" i="1"/>
  <c r="K337" i="1"/>
  <c r="O244" i="1"/>
  <c r="M404" i="1"/>
  <c r="K468" i="1"/>
  <c r="M470" i="1"/>
  <c r="O245" i="1"/>
  <c r="O437" i="1"/>
  <c r="M270" i="1"/>
  <c r="O273" i="1"/>
  <c r="M276" i="1"/>
  <c r="N278" i="1"/>
  <c r="P283" i="1"/>
  <c r="M284" i="1"/>
  <c r="O444" i="1"/>
  <c r="K414" i="1"/>
  <c r="M310" i="1"/>
  <c r="L456" i="1"/>
  <c r="M483" i="1"/>
  <c r="P307" i="1"/>
  <c r="M454" i="1"/>
  <c r="P449" i="1"/>
  <c r="P453" i="1"/>
  <c r="N419" i="1"/>
  <c r="N316" i="1"/>
  <c r="K318" i="1"/>
  <c r="N319" i="1"/>
  <c r="K478" i="1"/>
  <c r="L295" i="1"/>
  <c r="L480" i="1"/>
  <c r="L302" i="1"/>
  <c r="M412" i="1"/>
  <c r="P481" i="1"/>
  <c r="M290" i="1"/>
  <c r="P291" i="1"/>
  <c r="M293" i="1"/>
  <c r="M488" i="1"/>
  <c r="K457" i="1"/>
  <c r="N458" i="1"/>
  <c r="K285" i="1"/>
  <c r="N286" i="1"/>
  <c r="K288" i="1"/>
  <c r="N447" i="1"/>
  <c r="K415" i="1"/>
  <c r="M314" i="1"/>
  <c r="K331" i="1"/>
  <c r="M332" i="1"/>
  <c r="K492" i="1"/>
  <c r="M305" i="1"/>
  <c r="K321" i="1"/>
  <c r="M181" i="1"/>
  <c r="K486" i="1"/>
  <c r="M448" i="1"/>
  <c r="K299" i="1"/>
  <c r="M300" i="1"/>
  <c r="K294" i="1"/>
  <c r="M416" i="1"/>
  <c r="R219" i="1"/>
  <c r="T221" i="1"/>
  <c r="S365" i="1"/>
  <c r="T207" i="1"/>
  <c r="S208" i="1"/>
  <c r="R209" i="1"/>
  <c r="T340" i="1"/>
  <c r="S188" i="1"/>
  <c r="R191" i="1"/>
  <c r="T193" i="1"/>
  <c r="S194" i="1"/>
  <c r="R345" i="1"/>
  <c r="P209" i="1"/>
  <c r="N370" i="1"/>
  <c r="L195" i="1"/>
  <c r="P230" i="1"/>
  <c r="L361" i="1"/>
  <c r="K336" i="1"/>
  <c r="M338" i="1"/>
  <c r="K382" i="1"/>
  <c r="O328" i="1"/>
  <c r="M375" i="1"/>
  <c r="K371" i="1"/>
  <c r="M429" i="1"/>
  <c r="K264" i="1"/>
  <c r="M438" i="1"/>
  <c r="N270" i="1"/>
  <c r="O276" i="1"/>
  <c r="O278" i="1"/>
  <c r="K281" i="1"/>
  <c r="N284" i="1"/>
  <c r="P444" i="1"/>
  <c r="L414" i="1"/>
  <c r="N310" i="1"/>
  <c r="P313" i="1"/>
  <c r="M456" i="1"/>
  <c r="K289" i="1"/>
  <c r="N483" i="1"/>
  <c r="K308" i="1"/>
  <c r="N454" i="1"/>
  <c r="K452" i="1"/>
  <c r="L318" i="1"/>
  <c r="M478" i="1"/>
  <c r="M295" i="1"/>
  <c r="P479" i="1"/>
  <c r="M480" i="1"/>
  <c r="M302" i="1"/>
  <c r="K304" i="1"/>
  <c r="N412" i="1"/>
  <c r="K413" i="1"/>
  <c r="N290" i="1"/>
  <c r="K292" i="1"/>
  <c r="N293" i="1"/>
  <c r="K487" i="1"/>
  <c r="L457" i="1"/>
  <c r="L285" i="1"/>
  <c r="L288" i="1"/>
  <c r="P489" i="1"/>
  <c r="L415" i="1"/>
  <c r="N314" i="1"/>
  <c r="P315" i="1"/>
  <c r="L331" i="1"/>
  <c r="N332" i="1"/>
  <c r="P490" i="1"/>
  <c r="L492" i="1"/>
  <c r="N305" i="1"/>
  <c r="P183" i="1"/>
  <c r="L321" i="1"/>
  <c r="N181" i="1"/>
  <c r="P182" i="1"/>
  <c r="L486" i="1"/>
  <c r="N448" i="1"/>
  <c r="L299" i="1"/>
  <c r="N300" i="1"/>
  <c r="P301" i="1"/>
  <c r="L294" i="1"/>
  <c r="N416" i="1"/>
  <c r="P417" i="1"/>
  <c r="M188" i="1"/>
  <c r="K395" i="1"/>
  <c r="O199" i="1"/>
  <c r="M233" i="1"/>
  <c r="P399" i="1"/>
  <c r="N364" i="1"/>
  <c r="P329" i="1"/>
  <c r="K376" i="1"/>
  <c r="N371" i="1"/>
  <c r="P429" i="1"/>
  <c r="L434" i="1"/>
  <c r="N264" i="1"/>
  <c r="O438" i="1"/>
  <c r="P270" i="1"/>
  <c r="K441" i="1"/>
  <c r="K279" i="1"/>
  <c r="M281" i="1"/>
  <c r="P284" i="1"/>
  <c r="L445" i="1"/>
  <c r="N414" i="1"/>
  <c r="L420" i="1"/>
  <c r="P310" i="1"/>
  <c r="K455" i="1"/>
  <c r="L289" i="1"/>
  <c r="L308" i="1"/>
  <c r="L452" i="1"/>
  <c r="P419" i="1"/>
  <c r="P316" i="1"/>
  <c r="M318" i="1"/>
  <c r="K411" i="1"/>
  <c r="N478" i="1"/>
  <c r="N295" i="1"/>
  <c r="N480" i="1"/>
  <c r="K296" i="1"/>
  <c r="L304" i="1"/>
  <c r="L413" i="1"/>
  <c r="L292" i="1"/>
  <c r="M487" i="1"/>
  <c r="P488" i="1"/>
  <c r="M457" i="1"/>
  <c r="P458" i="1"/>
  <c r="M285" i="1"/>
  <c r="P286" i="1"/>
  <c r="M288" i="1"/>
  <c r="K306" i="1"/>
  <c r="K485" i="1"/>
  <c r="M415" i="1"/>
  <c r="K330" i="1"/>
  <c r="M331" i="1"/>
  <c r="K491" i="1"/>
  <c r="M492" i="1"/>
  <c r="K482" i="1"/>
  <c r="K320" i="1"/>
  <c r="M321" i="1"/>
  <c r="K459" i="1"/>
  <c r="M486" i="1"/>
  <c r="K298" i="1"/>
  <c r="M299" i="1"/>
  <c r="K450" i="1"/>
  <c r="M294" i="1"/>
  <c r="K418" i="1"/>
  <c r="L206" i="1"/>
  <c r="P428" i="1"/>
  <c r="L252" i="1"/>
  <c r="P259" i="1"/>
  <c r="K344" i="1"/>
  <c r="O471" i="1"/>
  <c r="M401" i="1"/>
  <c r="K243" i="1"/>
  <c r="O373" i="1"/>
  <c r="K432" i="1"/>
  <c r="O265" i="1"/>
  <c r="O267" i="1"/>
  <c r="L440" i="1"/>
  <c r="L272" i="1"/>
  <c r="P274" i="1"/>
  <c r="K275" i="1"/>
  <c r="L277" i="1"/>
  <c r="L442" i="1"/>
  <c r="L280" i="1"/>
  <c r="N282" i="1"/>
  <c r="P443" i="1"/>
  <c r="L446" i="1"/>
  <c r="N451" i="1"/>
  <c r="L309" i="1"/>
  <c r="P311" i="1"/>
  <c r="L313" i="1"/>
  <c r="L307" i="1"/>
  <c r="M449" i="1"/>
  <c r="P452" i="1"/>
  <c r="M453" i="1"/>
  <c r="M178" i="1"/>
  <c r="K316" i="1"/>
  <c r="N317" i="1"/>
  <c r="K319" i="1"/>
  <c r="N411" i="1"/>
  <c r="K479" i="1"/>
  <c r="L303" i="1"/>
  <c r="L481" i="1"/>
  <c r="M291" i="1"/>
  <c r="P292" i="1"/>
  <c r="P487" i="1"/>
  <c r="M484" i="1"/>
  <c r="P457" i="1"/>
  <c r="K286" i="1"/>
  <c r="N287" i="1"/>
  <c r="K447" i="1"/>
  <c r="N306" i="1"/>
  <c r="K489" i="1"/>
  <c r="N485" i="1"/>
  <c r="P415" i="1"/>
  <c r="L315" i="1"/>
  <c r="N330" i="1"/>
  <c r="P331" i="1"/>
  <c r="L490" i="1"/>
  <c r="N491" i="1"/>
  <c r="P492" i="1"/>
  <c r="N482" i="1"/>
  <c r="L183" i="1"/>
  <c r="N320" i="1"/>
  <c r="P321" i="1"/>
  <c r="L182" i="1"/>
  <c r="N459" i="1"/>
  <c r="P486" i="1"/>
  <c r="N298" i="1"/>
  <c r="P299" i="1"/>
  <c r="L301" i="1"/>
  <c r="N450" i="1"/>
  <c r="P294" i="1"/>
  <c r="L417" i="1"/>
  <c r="N418" i="1"/>
  <c r="L189" i="1"/>
  <c r="N200" i="1"/>
  <c r="K473" i="1"/>
  <c r="L376" i="1"/>
  <c r="K430" i="1"/>
  <c r="K271" i="1"/>
  <c r="K274" i="1"/>
  <c r="L441" i="1"/>
  <c r="N281" i="1"/>
  <c r="K311" i="1"/>
  <c r="M455" i="1"/>
  <c r="M289" i="1"/>
  <c r="M308" i="1"/>
  <c r="M452" i="1"/>
  <c r="P302" i="1"/>
  <c r="P412" i="1"/>
  <c r="P290" i="1"/>
  <c r="K484" i="1"/>
  <c r="K287" i="1"/>
  <c r="L306" i="1"/>
  <c r="L485" i="1"/>
  <c r="P314" i="1"/>
  <c r="N331" i="1"/>
  <c r="L491" i="1"/>
  <c r="P305" i="1"/>
  <c r="L320" i="1"/>
  <c r="P181" i="1"/>
  <c r="N486" i="1"/>
  <c r="L298" i="1"/>
  <c r="P300" i="1"/>
  <c r="N294" i="1"/>
  <c r="L418" i="1"/>
  <c r="O218" i="1"/>
  <c r="S220" i="1"/>
  <c r="S223" i="1"/>
  <c r="S423" i="1"/>
  <c r="S207" i="1"/>
  <c r="T208" i="1"/>
  <c r="T209" i="1"/>
  <c r="T341" i="1"/>
  <c r="T189" i="1"/>
  <c r="T192" i="1"/>
  <c r="T202" i="1"/>
  <c r="S205" i="1"/>
  <c r="R465" i="1"/>
  <c r="T350" i="1"/>
  <c r="S353" i="1"/>
  <c r="R333" i="1"/>
  <c r="T335" i="1"/>
  <c r="S238" i="1"/>
  <c r="R367" i="1"/>
  <c r="T369" i="1"/>
  <c r="S392" i="1"/>
  <c r="R395" i="1"/>
  <c r="T396" i="1"/>
  <c r="S398" i="1"/>
  <c r="T476" i="1"/>
  <c r="S425" i="1"/>
  <c r="R428" i="1"/>
  <c r="S407" i="1"/>
  <c r="R213" i="1"/>
  <c r="T215" i="1"/>
  <c r="S217" i="1"/>
  <c r="R197" i="1"/>
  <c r="T199" i="1"/>
  <c r="S346" i="1"/>
  <c r="R349" i="1"/>
  <c r="T462" i="1"/>
  <c r="S251" i="1"/>
  <c r="R254" i="1"/>
  <c r="T224" i="1"/>
  <c r="S227" i="1"/>
  <c r="R230" i="1"/>
  <c r="T232" i="1"/>
  <c r="S235" i="1"/>
  <c r="T247" i="1"/>
  <c r="S326" i="1"/>
  <c r="R211" i="1"/>
  <c r="T357" i="1"/>
  <c r="S360" i="1"/>
  <c r="T389" i="1"/>
  <c r="R259" i="1"/>
  <c r="T405" i="1"/>
  <c r="S460" i="1"/>
  <c r="R323" i="1"/>
  <c r="R377" i="1"/>
  <c r="T379" i="1"/>
  <c r="S386" i="1"/>
  <c r="R338" i="1"/>
  <c r="T324" i="1"/>
  <c r="S471" i="1"/>
  <c r="T381" i="1"/>
  <c r="S383" i="1"/>
  <c r="R401" i="1"/>
  <c r="T403" i="1"/>
  <c r="S328" i="1"/>
  <c r="T242" i="1"/>
  <c r="R375" i="1"/>
  <c r="T469" i="1"/>
  <c r="S470" i="1"/>
  <c r="R373" i="1"/>
  <c r="T245" i="1"/>
  <c r="S431" i="1"/>
  <c r="T435" i="1"/>
  <c r="R265" i="1"/>
  <c r="P345" i="1"/>
  <c r="N463" i="1"/>
  <c r="L257" i="1"/>
  <c r="O378" i="1"/>
  <c r="K400" i="1"/>
  <c r="O469" i="1"/>
  <c r="M431" i="1"/>
  <c r="K267" i="1"/>
  <c r="K272" i="1"/>
  <c r="O274" i="1"/>
  <c r="K442" i="1"/>
  <c r="M282" i="1"/>
  <c r="M451" i="1"/>
  <c r="N455" i="1"/>
  <c r="N289" i="1"/>
  <c r="N308" i="1"/>
  <c r="P318" i="1"/>
  <c r="P478" i="1"/>
  <c r="P295" i="1"/>
  <c r="K303" i="1"/>
  <c r="K481" i="1"/>
  <c r="K291" i="1"/>
  <c r="L484" i="1"/>
  <c r="M287" i="1"/>
  <c r="M306" i="1"/>
  <c r="M485" i="1"/>
  <c r="K315" i="1"/>
  <c r="M491" i="1"/>
  <c r="M320" i="1"/>
  <c r="K182" i="1"/>
  <c r="M298" i="1"/>
  <c r="K301" i="1"/>
  <c r="M418" i="1"/>
  <c r="N218" i="1"/>
  <c r="T220" i="1"/>
  <c r="T223" i="1"/>
  <c r="T423" i="1"/>
  <c r="R354" i="1"/>
  <c r="R356" i="1"/>
  <c r="R339" i="1"/>
  <c r="R342" i="1"/>
  <c r="R190" i="1"/>
  <c r="R193" i="1"/>
  <c r="R194" i="1"/>
  <c r="S345" i="1"/>
  <c r="R203" i="1"/>
  <c r="T205" i="1"/>
  <c r="S465" i="1"/>
  <c r="R351" i="1"/>
  <c r="T353" i="1"/>
  <c r="S333" i="1"/>
  <c r="R236" i="1"/>
  <c r="T238" i="1"/>
  <c r="S367" i="1"/>
  <c r="R370" i="1"/>
  <c r="T392" i="1"/>
  <c r="S395" i="1"/>
  <c r="R397" i="1"/>
  <c r="T398" i="1"/>
  <c r="R477" i="1"/>
  <c r="T425" i="1"/>
  <c r="S428" i="1"/>
  <c r="T407" i="1"/>
  <c r="S213" i="1"/>
  <c r="R216" i="1"/>
  <c r="T217" i="1"/>
  <c r="S197" i="1"/>
  <c r="R200" i="1"/>
  <c r="T346" i="1"/>
  <c r="S349" i="1"/>
  <c r="R463" i="1"/>
  <c r="T251" i="1"/>
  <c r="S254" i="1"/>
  <c r="R225" i="1"/>
  <c r="T227" i="1"/>
  <c r="S230" i="1"/>
  <c r="R233" i="1"/>
  <c r="T235" i="1"/>
  <c r="T326" i="1"/>
  <c r="S211" i="1"/>
  <c r="R358" i="1"/>
  <c r="O350" i="1"/>
  <c r="O254" i="1"/>
  <c r="L246" i="1"/>
  <c r="N402" i="1"/>
  <c r="N432" i="1"/>
  <c r="L268" i="1"/>
  <c r="O272" i="1"/>
  <c r="N442" i="1"/>
  <c r="P282" i="1"/>
  <c r="P451" i="1"/>
  <c r="L312" i="1"/>
  <c r="P455" i="1"/>
  <c r="P289" i="1"/>
  <c r="K454" i="1"/>
  <c r="K419" i="1"/>
  <c r="L316" i="1"/>
  <c r="L319" i="1"/>
  <c r="M479" i="1"/>
  <c r="M303" i="1"/>
  <c r="M481" i="1"/>
  <c r="N291" i="1"/>
  <c r="N484" i="1"/>
  <c r="M315" i="1"/>
  <c r="K332" i="1"/>
  <c r="M182" i="1"/>
  <c r="K448" i="1"/>
  <c r="M301" i="1"/>
  <c r="K416" i="1"/>
  <c r="M218" i="1"/>
  <c r="R221" i="1"/>
  <c r="R365" i="1"/>
  <c r="S354" i="1"/>
  <c r="S356" i="1"/>
  <c r="S339" i="1"/>
  <c r="S342" i="1"/>
  <c r="S190" i="1"/>
  <c r="S193" i="1"/>
  <c r="T194" i="1"/>
  <c r="T345" i="1"/>
  <c r="S203" i="1"/>
  <c r="R206" i="1"/>
  <c r="T465" i="1"/>
  <c r="S351" i="1"/>
  <c r="T333" i="1"/>
  <c r="S236" i="1"/>
  <c r="R239" i="1"/>
  <c r="T367" i="1"/>
  <c r="S370" i="1"/>
  <c r="R393" i="1"/>
  <c r="T395" i="1"/>
  <c r="S397" i="1"/>
  <c r="R474" i="1"/>
  <c r="S477" i="1"/>
  <c r="R426" i="1"/>
  <c r="T428" i="1"/>
  <c r="R260" i="1"/>
  <c r="R408" i="1"/>
  <c r="T213" i="1"/>
  <c r="S216" i="1"/>
  <c r="R195" i="1"/>
  <c r="T197" i="1"/>
  <c r="S200" i="1"/>
  <c r="R347" i="1"/>
  <c r="T349" i="1"/>
  <c r="S463" i="1"/>
  <c r="R252" i="1"/>
  <c r="T254" i="1"/>
  <c r="S225" i="1"/>
  <c r="R228" i="1"/>
  <c r="T230" i="1"/>
  <c r="S233" i="1"/>
  <c r="R388" i="1"/>
  <c r="T211" i="1"/>
  <c r="S358" i="1"/>
  <c r="N477" i="1"/>
  <c r="O241" i="1"/>
  <c r="K373" i="1"/>
  <c r="O435" i="1"/>
  <c r="K265" i="1"/>
  <c r="K440" i="1"/>
  <c r="O410" i="1"/>
  <c r="K277" i="1"/>
  <c r="K280" i="1"/>
  <c r="O443" i="1"/>
  <c r="K446" i="1"/>
  <c r="K309" i="1"/>
  <c r="K313" i="1"/>
  <c r="K307" i="1"/>
  <c r="K449" i="1"/>
  <c r="L453" i="1"/>
  <c r="L178" i="1"/>
  <c r="M317" i="1"/>
  <c r="M411" i="1"/>
  <c r="N296" i="1"/>
  <c r="N304" i="1"/>
  <c r="N413" i="1"/>
  <c r="P288" i="1"/>
  <c r="M330" i="1"/>
  <c r="K490" i="1"/>
  <c r="M482" i="1"/>
  <c r="K183" i="1"/>
  <c r="M459" i="1"/>
  <c r="M450" i="1"/>
  <c r="K417" i="1"/>
  <c r="S219" i="1"/>
  <c r="S222" i="1"/>
  <c r="S366" i="1"/>
  <c r="S422" i="1"/>
  <c r="S355" i="1"/>
  <c r="S340" i="1"/>
  <c r="T188" i="1"/>
  <c r="T191" i="1"/>
  <c r="T421" i="1"/>
  <c r="S204" i="1"/>
  <c r="R464" i="1"/>
  <c r="T466" i="1"/>
  <c r="S352" i="1"/>
  <c r="R187" i="1"/>
  <c r="T334" i="1"/>
  <c r="S237" i="1"/>
  <c r="R240" i="1"/>
  <c r="T368" i="1"/>
  <c r="S391" i="1"/>
  <c r="R394" i="1"/>
  <c r="T249" i="1"/>
  <c r="R475" i="1"/>
  <c r="S424" i="1"/>
  <c r="R427" i="1"/>
  <c r="T406" i="1"/>
  <c r="R261" i="1"/>
  <c r="T262" i="1"/>
  <c r="S263" i="1"/>
  <c r="R409" i="1"/>
  <c r="T214" i="1"/>
  <c r="S363" i="1"/>
  <c r="R196" i="1"/>
  <c r="T198" i="1"/>
  <c r="S201" i="1"/>
  <c r="R348" i="1"/>
  <c r="T461" i="1"/>
  <c r="S250" i="1"/>
  <c r="R253" i="1"/>
  <c r="T255" i="1"/>
  <c r="S226" i="1"/>
  <c r="R229" i="1"/>
  <c r="T231" i="1"/>
  <c r="S234" i="1"/>
  <c r="S387" i="1"/>
  <c r="R210" i="1"/>
  <c r="T212" i="1"/>
  <c r="N351" i="1"/>
  <c r="O402" i="1"/>
  <c r="O432" i="1"/>
  <c r="M268" i="1"/>
  <c r="K283" i="1"/>
  <c r="K444" i="1"/>
  <c r="M312" i="1"/>
  <c r="K483" i="1"/>
  <c r="M419" i="1"/>
  <c r="M319" i="1"/>
  <c r="N479" i="1"/>
  <c r="N303" i="1"/>
  <c r="P287" i="1"/>
  <c r="N315" i="1"/>
  <c r="P491" i="1"/>
  <c r="N182" i="1"/>
  <c r="P298" i="1"/>
  <c r="L416" i="1"/>
  <c r="S221" i="1"/>
  <c r="T356" i="1"/>
  <c r="T342" i="1"/>
  <c r="R421" i="1"/>
  <c r="S206" i="1"/>
  <c r="T351" i="1"/>
  <c r="R334" i="1"/>
  <c r="S239" i="1"/>
  <c r="T370" i="1"/>
  <c r="R249" i="1"/>
  <c r="S474" i="1"/>
  <c r="T477" i="1"/>
  <c r="R406" i="1"/>
  <c r="S260" i="1"/>
  <c r="R214" i="1"/>
  <c r="S195" i="1"/>
  <c r="T200" i="1"/>
  <c r="R461" i="1"/>
  <c r="S252" i="1"/>
  <c r="T225" i="1"/>
  <c r="R231" i="1"/>
  <c r="R212" i="1"/>
  <c r="R360" i="1"/>
  <c r="S390" i="1"/>
  <c r="S257" i="1"/>
  <c r="S362" i="1"/>
  <c r="T248" i="1"/>
  <c r="T399" i="1"/>
  <c r="T378" i="1"/>
  <c r="T246" i="1"/>
  <c r="T337" i="1"/>
  <c r="R244" i="1"/>
  <c r="R400" i="1"/>
  <c r="R403" i="1"/>
  <c r="R328" i="1"/>
  <c r="S243" i="1"/>
  <c r="S374" i="1"/>
  <c r="S376" i="1"/>
  <c r="S372" i="1"/>
  <c r="S245" i="1"/>
  <c r="T431" i="1"/>
  <c r="R264" i="1"/>
  <c r="S266" i="1"/>
  <c r="R437" i="1"/>
  <c r="T439" i="1"/>
  <c r="S270" i="1"/>
  <c r="R273" i="1"/>
  <c r="S274" i="1"/>
  <c r="R410" i="1"/>
  <c r="S277" i="1"/>
  <c r="R442" i="1"/>
  <c r="T279" i="1"/>
  <c r="T282" i="1"/>
  <c r="R444" i="1"/>
  <c r="T446" i="1"/>
  <c r="T309" i="1"/>
  <c r="S312" i="1"/>
  <c r="R455" i="1"/>
  <c r="S307" i="1"/>
  <c r="R449" i="1"/>
  <c r="R419" i="1"/>
  <c r="S318" i="1"/>
  <c r="R478" i="1"/>
  <c r="R296" i="1"/>
  <c r="T303" i="1"/>
  <c r="S481" i="1"/>
  <c r="R291" i="1"/>
  <c r="T293" i="1"/>
  <c r="S488" i="1"/>
  <c r="R458" i="1"/>
  <c r="T285" i="1"/>
  <c r="S288" i="1"/>
  <c r="T306" i="1"/>
  <c r="S485" i="1"/>
  <c r="R315" i="1"/>
  <c r="T331" i="1"/>
  <c r="S491" i="1"/>
  <c r="S320" i="1"/>
  <c r="R182" i="1"/>
  <c r="T486" i="1"/>
  <c r="S298" i="1"/>
  <c r="R301" i="1"/>
  <c r="T294" i="1"/>
  <c r="S418" i="1"/>
  <c r="S218" i="1"/>
  <c r="R280" i="1"/>
  <c r="T312" i="1"/>
  <c r="S455" i="1"/>
  <c r="T307" i="1"/>
  <c r="R453" i="1"/>
  <c r="R316" i="1"/>
  <c r="S478" i="1"/>
  <c r="R295" i="1"/>
  <c r="S296" i="1"/>
  <c r="R304" i="1"/>
  <c r="S291" i="1"/>
  <c r="T488" i="1"/>
  <c r="R286" i="1"/>
  <c r="T288" i="1"/>
  <c r="S315" i="1"/>
  <c r="R332" i="1"/>
  <c r="T320" i="1"/>
  <c r="S182" i="1"/>
  <c r="T298" i="1"/>
  <c r="P395" i="1"/>
  <c r="M434" i="1"/>
  <c r="O264" i="1"/>
  <c r="P438" i="1"/>
  <c r="K410" i="1"/>
  <c r="K443" i="1"/>
  <c r="M445" i="1"/>
  <c r="P483" i="1"/>
  <c r="K453" i="1"/>
  <c r="L411" i="1"/>
  <c r="M304" i="1"/>
  <c r="M292" i="1"/>
  <c r="N457" i="1"/>
  <c r="L330" i="1"/>
  <c r="N492" i="1"/>
  <c r="L459" i="1"/>
  <c r="N299" i="1"/>
  <c r="P416" i="1"/>
  <c r="R222" i="1"/>
  <c r="R422" i="1"/>
  <c r="R188" i="1"/>
  <c r="S421" i="1"/>
  <c r="T206" i="1"/>
  <c r="R352" i="1"/>
  <c r="S334" i="1"/>
  <c r="T239" i="1"/>
  <c r="R391" i="1"/>
  <c r="S249" i="1"/>
  <c r="T474" i="1"/>
  <c r="R424" i="1"/>
  <c r="S406" i="1"/>
  <c r="T260" i="1"/>
  <c r="R263" i="1"/>
  <c r="S214" i="1"/>
  <c r="T195" i="1"/>
  <c r="R201" i="1"/>
  <c r="S461" i="1"/>
  <c r="T252" i="1"/>
  <c r="R226" i="1"/>
  <c r="S231" i="1"/>
  <c r="R387" i="1"/>
  <c r="S212" i="1"/>
  <c r="T360" i="1"/>
  <c r="T390" i="1"/>
  <c r="T257" i="1"/>
  <c r="T362" i="1"/>
  <c r="R336" i="1"/>
  <c r="R472" i="1"/>
  <c r="R473" i="1"/>
  <c r="R379" i="1"/>
  <c r="R386" i="1"/>
  <c r="S338" i="1"/>
  <c r="S244" i="1"/>
  <c r="S400" i="1"/>
  <c r="S403" i="1"/>
  <c r="T328" i="1"/>
  <c r="T243" i="1"/>
  <c r="T374" i="1"/>
  <c r="T376" i="1"/>
  <c r="T372" i="1"/>
  <c r="R429" i="1"/>
  <c r="R432" i="1"/>
  <c r="R434" i="1"/>
  <c r="R436" i="1"/>
  <c r="S264" i="1"/>
  <c r="T266" i="1"/>
  <c r="S437" i="1"/>
  <c r="R440" i="1"/>
  <c r="T270" i="1"/>
  <c r="S273" i="1"/>
  <c r="T274" i="1"/>
  <c r="S410" i="1"/>
  <c r="R276" i="1"/>
  <c r="T277" i="1"/>
  <c r="S442" i="1"/>
  <c r="R283" i="1"/>
  <c r="R284" i="1"/>
  <c r="S444" i="1"/>
  <c r="R310" i="1"/>
  <c r="R289" i="1"/>
  <c r="S449" i="1"/>
  <c r="S419" i="1"/>
  <c r="T318" i="1"/>
  <c r="T481" i="1"/>
  <c r="S458" i="1"/>
  <c r="T485" i="1"/>
  <c r="T491" i="1"/>
  <c r="R448" i="1"/>
  <c r="K269" i="1"/>
  <c r="N277" i="1"/>
  <c r="N446" i="1"/>
  <c r="M313" i="1"/>
  <c r="M307" i="1"/>
  <c r="N453" i="1"/>
  <c r="P304" i="1"/>
  <c r="K293" i="1"/>
  <c r="K458" i="1"/>
  <c r="L447" i="1"/>
  <c r="M489" i="1"/>
  <c r="K305" i="1"/>
  <c r="M183" i="1"/>
  <c r="K300" i="1"/>
  <c r="M417" i="1"/>
  <c r="T222" i="1"/>
  <c r="T422" i="1"/>
  <c r="R189" i="1"/>
  <c r="R202" i="1"/>
  <c r="S464" i="1"/>
  <c r="T352" i="1"/>
  <c r="R335" i="1"/>
  <c r="S240" i="1"/>
  <c r="T391" i="1"/>
  <c r="R396" i="1"/>
  <c r="S475" i="1"/>
  <c r="T424" i="1"/>
  <c r="S261" i="1"/>
  <c r="T263" i="1"/>
  <c r="R215" i="1"/>
  <c r="S196" i="1"/>
  <c r="T201" i="1"/>
  <c r="R462" i="1"/>
  <c r="S253" i="1"/>
  <c r="T226" i="1"/>
  <c r="R232" i="1"/>
  <c r="T387" i="1"/>
  <c r="R357" i="1"/>
  <c r="R361" i="1"/>
  <c r="R385" i="1"/>
  <c r="R327" i="1"/>
  <c r="R258" i="1"/>
  <c r="R405" i="1"/>
  <c r="R460" i="1"/>
  <c r="S323" i="1"/>
  <c r="S336" i="1"/>
  <c r="S472" i="1"/>
  <c r="S473" i="1"/>
  <c r="S379" i="1"/>
  <c r="T386" i="1"/>
  <c r="T338" i="1"/>
  <c r="T244" i="1"/>
  <c r="T400" i="1"/>
  <c r="R256" i="1"/>
  <c r="R329" i="1"/>
  <c r="R241" i="1"/>
  <c r="R468" i="1"/>
  <c r="R469" i="1"/>
  <c r="R470" i="1"/>
  <c r="S373" i="1"/>
  <c r="S429" i="1"/>
  <c r="S432" i="1"/>
  <c r="S434" i="1"/>
  <c r="S436" i="1"/>
  <c r="T264" i="1"/>
  <c r="R267" i="1"/>
  <c r="T437" i="1"/>
  <c r="S440" i="1"/>
  <c r="R271" i="1"/>
  <c r="T273" i="1"/>
  <c r="T410" i="1"/>
  <c r="S276" i="1"/>
  <c r="T442" i="1"/>
  <c r="S280" i="1"/>
  <c r="S283" i="1"/>
  <c r="S284" i="1"/>
  <c r="T444" i="1"/>
  <c r="R414" i="1"/>
  <c r="S310" i="1"/>
  <c r="T455" i="1"/>
  <c r="S289" i="1"/>
  <c r="R308" i="1"/>
  <c r="T449" i="1"/>
  <c r="S453" i="1"/>
  <c r="R178" i="1"/>
  <c r="T419" i="1"/>
  <c r="S316" i="1"/>
  <c r="R319" i="1"/>
  <c r="T478" i="1"/>
  <c r="S295" i="1"/>
  <c r="R480" i="1"/>
  <c r="T296" i="1"/>
  <c r="S304" i="1"/>
  <c r="R413" i="1"/>
  <c r="T291" i="1"/>
  <c r="R484" i="1"/>
  <c r="T458" i="1"/>
  <c r="S286" i="1"/>
  <c r="R447" i="1"/>
  <c r="R415" i="1"/>
  <c r="T315" i="1"/>
  <c r="S332" i="1"/>
  <c r="R492" i="1"/>
  <c r="R321" i="1"/>
  <c r="T182" i="1"/>
  <c r="S448" i="1"/>
  <c r="R299" i="1"/>
  <c r="T301" i="1"/>
  <c r="S416" i="1"/>
  <c r="N233" i="1"/>
  <c r="O364" i="1"/>
  <c r="O371" i="1"/>
  <c r="M279" i="1"/>
  <c r="M420" i="1"/>
  <c r="P456" i="1"/>
  <c r="P454" i="1"/>
  <c r="K178" i="1"/>
  <c r="K317" i="1"/>
  <c r="M296" i="1"/>
  <c r="M413" i="1"/>
  <c r="N487" i="1"/>
  <c r="N285" i="1"/>
  <c r="N415" i="1"/>
  <c r="P332" i="1"/>
  <c r="L482" i="1"/>
  <c r="N321" i="1"/>
  <c r="P448" i="1"/>
  <c r="L450" i="1"/>
  <c r="K218" i="1"/>
  <c r="R366" i="1"/>
  <c r="R355" i="1"/>
  <c r="R340" i="1"/>
  <c r="S191" i="1"/>
  <c r="R204" i="1"/>
  <c r="S466" i="1"/>
  <c r="R237" i="1"/>
  <c r="S368" i="1"/>
  <c r="T393" i="1"/>
  <c r="T426" i="1"/>
  <c r="S262" i="1"/>
  <c r="T408" i="1"/>
  <c r="R363" i="1"/>
  <c r="S198" i="1"/>
  <c r="T347" i="1"/>
  <c r="R250" i="1"/>
  <c r="S255" i="1"/>
  <c r="T228" i="1"/>
  <c r="R234" i="1"/>
  <c r="T388" i="1"/>
  <c r="R359" i="1"/>
  <c r="R325" i="1"/>
  <c r="R389" i="1"/>
  <c r="S259" i="1"/>
  <c r="S343" i="1"/>
  <c r="S467" i="1"/>
  <c r="T377" i="1"/>
  <c r="T344" i="1"/>
  <c r="T364" i="1"/>
  <c r="T380" i="1"/>
  <c r="R382" i="1"/>
  <c r="R384" i="1"/>
  <c r="R402" i="1"/>
  <c r="R404" i="1"/>
  <c r="R242" i="1"/>
  <c r="S375" i="1"/>
  <c r="S371" i="1"/>
  <c r="S430" i="1"/>
  <c r="S433" i="1"/>
  <c r="S435" i="1"/>
  <c r="R268" i="1"/>
  <c r="T438" i="1"/>
  <c r="S269" i="1"/>
  <c r="R272" i="1"/>
  <c r="R275" i="1"/>
  <c r="R441" i="1"/>
  <c r="T278" i="1"/>
  <c r="T281" i="1"/>
  <c r="S443" i="1"/>
  <c r="T445" i="1"/>
  <c r="L260" i="1"/>
  <c r="K480" i="1"/>
  <c r="L293" i="1"/>
  <c r="M447" i="1"/>
  <c r="P330" i="1"/>
  <c r="N183" i="1"/>
  <c r="L300" i="1"/>
  <c r="R223" i="1"/>
  <c r="S209" i="1"/>
  <c r="T464" i="1"/>
  <c r="S335" i="1"/>
  <c r="R392" i="1"/>
  <c r="T475" i="1"/>
  <c r="R407" i="1"/>
  <c r="T196" i="1"/>
  <c r="S462" i="1"/>
  <c r="R227" i="1"/>
  <c r="S357" i="1"/>
  <c r="S385" i="1"/>
  <c r="S258" i="1"/>
  <c r="T460" i="1"/>
  <c r="T336" i="1"/>
  <c r="T473" i="1"/>
  <c r="R381" i="1"/>
  <c r="S401" i="1"/>
  <c r="S329" i="1"/>
  <c r="S469" i="1"/>
  <c r="T373" i="1"/>
  <c r="T432" i="1"/>
  <c r="T436" i="1"/>
  <c r="S267" i="1"/>
  <c r="T440" i="1"/>
  <c r="T280" i="1"/>
  <c r="T283" i="1"/>
  <c r="S414" i="1"/>
  <c r="R309" i="1"/>
  <c r="R454" i="1"/>
  <c r="T453" i="1"/>
  <c r="R317" i="1"/>
  <c r="T411" i="1"/>
  <c r="S479" i="1"/>
  <c r="R302" i="1"/>
  <c r="T412" i="1"/>
  <c r="S292" i="1"/>
  <c r="R488" i="1"/>
  <c r="S447" i="1"/>
  <c r="R306" i="1"/>
  <c r="T415" i="1"/>
  <c r="S331" i="1"/>
  <c r="R305" i="1"/>
  <c r="S181" i="1"/>
  <c r="T300" i="1"/>
  <c r="T416" i="1"/>
  <c r="L388" i="1"/>
  <c r="K302" i="1"/>
  <c r="N490" i="1"/>
  <c r="T394" i="1"/>
  <c r="T409" i="1"/>
  <c r="S247" i="1"/>
  <c r="S248" i="1"/>
  <c r="S337" i="1"/>
  <c r="T402" i="1"/>
  <c r="R245" i="1"/>
  <c r="R270" i="1"/>
  <c r="R311" i="1"/>
  <c r="R452" i="1"/>
  <c r="R318" i="1"/>
  <c r="T413" i="1"/>
  <c r="T286" i="1"/>
  <c r="T314" i="1"/>
  <c r="T183" i="1"/>
  <c r="S450" i="1"/>
  <c r="O277" i="1"/>
  <c r="N313" i="1"/>
  <c r="P411" i="1"/>
  <c r="M458" i="1"/>
  <c r="L305" i="1"/>
  <c r="N417" i="1"/>
  <c r="P218" i="1"/>
  <c r="S202" i="1"/>
  <c r="S396" i="1"/>
  <c r="R346" i="1"/>
  <c r="R326" i="1"/>
  <c r="S405" i="1"/>
  <c r="T472" i="1"/>
  <c r="R380" i="1"/>
  <c r="S241" i="1"/>
  <c r="T429" i="1"/>
  <c r="S271" i="1"/>
  <c r="S311" i="1"/>
  <c r="S452" i="1"/>
  <c r="S319" i="1"/>
  <c r="S303" i="1"/>
  <c r="S457" i="1"/>
  <c r="S489" i="1"/>
  <c r="S482" i="1"/>
  <c r="S299" i="1"/>
  <c r="S192" i="1"/>
  <c r="R398" i="1"/>
  <c r="R217" i="1"/>
  <c r="T210" i="1"/>
  <c r="S246" i="1"/>
  <c r="T404" i="1"/>
  <c r="R431" i="1"/>
  <c r="S439" i="1"/>
  <c r="T275" i="1"/>
  <c r="T308" i="1"/>
  <c r="S411" i="1"/>
  <c r="R292" i="1"/>
  <c r="R416" i="1"/>
  <c r="P254" i="1"/>
  <c r="L454" i="1"/>
  <c r="M316" i="1"/>
  <c r="L332" i="1"/>
  <c r="P320" i="1"/>
  <c r="N301" i="1"/>
  <c r="T365" i="1"/>
  <c r="T339" i="1"/>
  <c r="R466" i="1"/>
  <c r="T236" i="1"/>
  <c r="S393" i="1"/>
  <c r="S408" i="1"/>
  <c r="R198" i="1"/>
  <c r="T463" i="1"/>
  <c r="S228" i="1"/>
  <c r="T358" i="1"/>
  <c r="T385" i="1"/>
  <c r="T258" i="1"/>
  <c r="R343" i="1"/>
  <c r="S377" i="1"/>
  <c r="S381" i="1"/>
  <c r="T401" i="1"/>
  <c r="T329" i="1"/>
  <c r="R433" i="1"/>
  <c r="T267" i="1"/>
  <c r="R269" i="1"/>
  <c r="T414" i="1"/>
  <c r="S309" i="1"/>
  <c r="R313" i="1"/>
  <c r="T289" i="1"/>
  <c r="S454" i="1"/>
  <c r="S317" i="1"/>
  <c r="T479" i="1"/>
  <c r="S302" i="1"/>
  <c r="R481" i="1"/>
  <c r="T292" i="1"/>
  <c r="S484" i="1"/>
  <c r="R285" i="1"/>
  <c r="T447" i="1"/>
  <c r="S306" i="1"/>
  <c r="R314" i="1"/>
  <c r="T332" i="1"/>
  <c r="S305" i="1"/>
  <c r="R183" i="1"/>
  <c r="T181" i="1"/>
  <c r="S301" i="1"/>
  <c r="R417" i="1"/>
  <c r="L488" i="1"/>
  <c r="P450" i="1"/>
  <c r="S341" i="1"/>
  <c r="R238" i="1"/>
  <c r="R251" i="1"/>
  <c r="R390" i="1"/>
  <c r="T471" i="1"/>
  <c r="T265" i="1"/>
  <c r="T268" i="1"/>
  <c r="T441" i="1"/>
  <c r="S451" i="1"/>
  <c r="S483" i="1"/>
  <c r="S480" i="1"/>
  <c r="S293" i="1"/>
  <c r="S490" i="1"/>
  <c r="S459" i="1"/>
  <c r="T417" i="1"/>
  <c r="L269" i="1"/>
  <c r="S189" i="1"/>
  <c r="T240" i="1"/>
  <c r="T261" i="1"/>
  <c r="T253" i="1"/>
  <c r="S361" i="1"/>
  <c r="T323" i="1"/>
  <c r="R344" i="1"/>
  <c r="R383" i="1"/>
  <c r="S468" i="1"/>
  <c r="T434" i="1"/>
  <c r="T276" i="1"/>
  <c r="T284" i="1"/>
  <c r="R456" i="1"/>
  <c r="R290" i="1"/>
  <c r="R287" i="1"/>
  <c r="R330" i="1"/>
  <c r="R320" i="1"/>
  <c r="T450" i="1"/>
  <c r="P280" i="1"/>
  <c r="M286" i="1"/>
  <c r="R220" i="1"/>
  <c r="S369" i="1"/>
  <c r="T348" i="1"/>
  <c r="T325" i="1"/>
  <c r="R376" i="1"/>
  <c r="R274" i="1"/>
  <c r="S279" i="1"/>
  <c r="S446" i="1"/>
  <c r="R331" i="1"/>
  <c r="T448" i="1"/>
  <c r="R218" i="1"/>
  <c r="K388" i="1"/>
  <c r="M275" i="1"/>
  <c r="N309" i="1"/>
  <c r="N449" i="1"/>
  <c r="P296" i="1"/>
  <c r="K488" i="1"/>
  <c r="M490" i="1"/>
  <c r="K181" i="1"/>
  <c r="T366" i="1"/>
  <c r="R341" i="1"/>
  <c r="R350" i="1"/>
  <c r="T237" i="1"/>
  <c r="S394" i="1"/>
  <c r="R476" i="1"/>
  <c r="S409" i="1"/>
  <c r="R199" i="1"/>
  <c r="T250" i="1"/>
  <c r="S229" i="1"/>
  <c r="R247" i="1"/>
  <c r="S359" i="1"/>
  <c r="S389" i="1"/>
  <c r="T259" i="1"/>
  <c r="T343" i="1"/>
  <c r="R248" i="1"/>
  <c r="R378" i="1"/>
  <c r="R337" i="1"/>
  <c r="R471" i="1"/>
  <c r="S382" i="1"/>
  <c r="S402" i="1"/>
  <c r="T433" i="1"/>
  <c r="S265" i="1"/>
  <c r="S268" i="1"/>
  <c r="T269" i="1"/>
  <c r="S441" i="1"/>
  <c r="R451" i="1"/>
  <c r="T310" i="1"/>
  <c r="S313" i="1"/>
  <c r="R483" i="1"/>
  <c r="T454" i="1"/>
  <c r="T317" i="1"/>
  <c r="T302" i="1"/>
  <c r="S413" i="1"/>
  <c r="R293" i="1"/>
  <c r="T484" i="1"/>
  <c r="S285" i="1"/>
  <c r="S314" i="1"/>
  <c r="R490" i="1"/>
  <c r="T305" i="1"/>
  <c r="S183" i="1"/>
  <c r="R459" i="1"/>
  <c r="R450" i="1"/>
  <c r="S417" i="1"/>
  <c r="O275" i="1"/>
  <c r="P317" i="1"/>
  <c r="L181" i="1"/>
  <c r="R423" i="1"/>
  <c r="S350" i="1"/>
  <c r="S476" i="1"/>
  <c r="S199" i="1"/>
  <c r="T229" i="1"/>
  <c r="T359" i="1"/>
  <c r="R362" i="1"/>
  <c r="S378" i="1"/>
  <c r="T382" i="1"/>
  <c r="R374" i="1"/>
  <c r="T313" i="1"/>
  <c r="R303" i="1"/>
  <c r="R457" i="1"/>
  <c r="R489" i="1"/>
  <c r="R482" i="1"/>
  <c r="R298" i="1"/>
  <c r="K436" i="1"/>
  <c r="O446" i="1"/>
  <c r="K412" i="1"/>
  <c r="N489" i="1"/>
  <c r="P459" i="1"/>
  <c r="R207" i="1"/>
  <c r="R353" i="1"/>
  <c r="R425" i="1"/>
  <c r="S215" i="1"/>
  <c r="S232" i="1"/>
  <c r="S327" i="1"/>
  <c r="R364" i="1"/>
  <c r="S256" i="1"/>
  <c r="T470" i="1"/>
  <c r="R438" i="1"/>
  <c r="R278" i="1"/>
  <c r="R281" i="1"/>
  <c r="R445" i="1"/>
  <c r="T451" i="1"/>
  <c r="T483" i="1"/>
  <c r="T480" i="1"/>
  <c r="T490" i="1"/>
  <c r="T459" i="1"/>
  <c r="R418" i="1"/>
  <c r="L314" i="1"/>
  <c r="R208" i="1"/>
  <c r="T187" i="1"/>
  <c r="R235" i="1"/>
  <c r="S324" i="1"/>
  <c r="R243" i="1"/>
  <c r="T272" i="1"/>
  <c r="R277" i="1"/>
  <c r="S282" i="1"/>
  <c r="T420" i="1"/>
  <c r="R479" i="1"/>
  <c r="T487" i="1"/>
  <c r="S415" i="1"/>
  <c r="R181" i="1"/>
  <c r="M246" i="1"/>
  <c r="K273" i="1"/>
  <c r="O442" i="1"/>
  <c r="K456" i="1"/>
  <c r="P485" i="1"/>
  <c r="L448" i="1"/>
  <c r="P418" i="1"/>
  <c r="L218" i="1"/>
  <c r="T354" i="1"/>
  <c r="T190" i="1"/>
  <c r="T203" i="1"/>
  <c r="R368" i="1"/>
  <c r="T397" i="1"/>
  <c r="S426" i="1"/>
  <c r="R262" i="1"/>
  <c r="T216" i="1"/>
  <c r="S347" i="1"/>
  <c r="R255" i="1"/>
  <c r="T233" i="1"/>
  <c r="S388" i="1"/>
  <c r="T361" i="1"/>
  <c r="T327" i="1"/>
  <c r="R467" i="1"/>
  <c r="S344" i="1"/>
  <c r="S364" i="1"/>
  <c r="S380" i="1"/>
  <c r="T383" i="1"/>
  <c r="T256" i="1"/>
  <c r="T241" i="1"/>
  <c r="T468" i="1"/>
  <c r="R371" i="1"/>
  <c r="R430" i="1"/>
  <c r="R435" i="1"/>
  <c r="S438" i="1"/>
  <c r="T271" i="1"/>
  <c r="S278" i="1"/>
  <c r="S281" i="1"/>
  <c r="R443" i="1"/>
  <c r="S445" i="1"/>
  <c r="R420" i="1"/>
  <c r="T311" i="1"/>
  <c r="S456" i="1"/>
  <c r="R307" i="1"/>
  <c r="T452" i="1"/>
  <c r="S178" i="1"/>
  <c r="T319" i="1"/>
  <c r="T304" i="1"/>
  <c r="S290" i="1"/>
  <c r="R487" i="1"/>
  <c r="T457" i="1"/>
  <c r="S287" i="1"/>
  <c r="T489" i="1"/>
  <c r="S330" i="1"/>
  <c r="R491" i="1"/>
  <c r="T482" i="1"/>
  <c r="S321" i="1"/>
  <c r="R486" i="1"/>
  <c r="T299" i="1"/>
  <c r="R294" i="1"/>
  <c r="T418" i="1"/>
  <c r="O280" i="1"/>
  <c r="N178" i="1"/>
  <c r="K290" i="1"/>
  <c r="L286" i="1"/>
  <c r="K314" i="1"/>
  <c r="T219" i="1"/>
  <c r="T355" i="1"/>
  <c r="R192" i="1"/>
  <c r="T204" i="1"/>
  <c r="S187" i="1"/>
  <c r="R369" i="1"/>
  <c r="S427" i="1"/>
  <c r="T363" i="1"/>
  <c r="S348" i="1"/>
  <c r="R224" i="1"/>
  <c r="T234" i="1"/>
  <c r="S210" i="1"/>
  <c r="S325" i="1"/>
  <c r="T467" i="1"/>
  <c r="R399" i="1"/>
  <c r="R246" i="1"/>
  <c r="R324" i="1"/>
  <c r="S384" i="1"/>
  <c r="S404" i="1"/>
  <c r="S242" i="1"/>
  <c r="T375" i="1"/>
  <c r="T371" i="1"/>
  <c r="T430" i="1"/>
  <c r="R439" i="1"/>
  <c r="S272" i="1"/>
  <c r="S275" i="1"/>
  <c r="R279" i="1"/>
  <c r="R282" i="1"/>
  <c r="T443" i="1"/>
  <c r="R446" i="1"/>
  <c r="S420" i="1"/>
  <c r="R312" i="1"/>
  <c r="T456" i="1"/>
  <c r="S308" i="1"/>
  <c r="T178" i="1"/>
  <c r="R411" i="1"/>
  <c r="T295" i="1"/>
  <c r="R412" i="1"/>
  <c r="T290" i="1"/>
  <c r="S487" i="1"/>
  <c r="T287" i="1"/>
  <c r="R485" i="1"/>
  <c r="T330" i="1"/>
  <c r="S492" i="1"/>
  <c r="T321" i="1"/>
  <c r="S486" i="1"/>
  <c r="R300" i="1"/>
  <c r="S294" i="1"/>
  <c r="T218" i="1"/>
  <c r="K380" i="1"/>
  <c r="K295" i="1"/>
  <c r="L290" i="1"/>
  <c r="P482" i="1"/>
  <c r="R205" i="1"/>
  <c r="T427" i="1"/>
  <c r="S224" i="1"/>
  <c r="R257" i="1"/>
  <c r="S399" i="1"/>
  <c r="T384" i="1"/>
  <c r="R372" i="1"/>
  <c r="R266" i="1"/>
  <c r="T316" i="1"/>
  <c r="S412" i="1"/>
  <c r="R288" i="1"/>
  <c r="T492" i="1"/>
  <c r="S300" i="1"/>
</calcChain>
</file>

<file path=xl/sharedStrings.xml><?xml version="1.0" encoding="utf-8"?>
<sst xmlns="http://schemas.openxmlformats.org/spreadsheetml/2006/main" count="5249" uniqueCount="2181">
  <si>
    <t>LP</t>
  </si>
  <si>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</si>
  <si>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</si>
  <si>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</si>
  <si>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</si>
  <si>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</si>
  <si>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</si>
  <si>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</si>
  <si>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</si>
  <si>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</si>
  <si>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</si>
  <si>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</si>
  <si>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</si>
  <si>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</si>
  <si>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</si>
  <si>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</si>
  <si>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</si>
  <si>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</si>
  <si>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</si>
  <si>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</si>
  <si>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</si>
  <si>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</si>
  <si>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</si>
  <si>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</si>
  <si>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</si>
  <si>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</si>
  <si>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</si>
  <si>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</si>
  <si>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</si>
  <si>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Dr hab. inż.</t>
  </si>
  <si>
    <t>Antal</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</si>
  <si>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</si>
  <si>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</si>
  <si>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</si>
  <si>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</si>
  <si>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</si>
  <si>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</si>
  <si>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</si>
  <si>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</si>
  <si>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</si>
  <si>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</si>
  <si>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</si>
  <si>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</si>
  <si>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</si>
  <si>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</si>
  <si>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</si>
  <si>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</si>
  <si>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</si>
  <si>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</si>
  <si>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Bartosz</t>
  </si>
  <si>
    <t>Brusiłowicz</t>
  </si>
  <si>
    <t>Joanna</t>
  </si>
  <si>
    <t>Budzisz</t>
  </si>
  <si>
    <t>Piotr</t>
  </si>
  <si>
    <t>Krystian</t>
  </si>
  <si>
    <t>Tomasz</t>
  </si>
  <si>
    <t>Marek</t>
  </si>
  <si>
    <t>Ciurys</t>
  </si>
  <si>
    <t>Czapka</t>
  </si>
  <si>
    <t>Robert</t>
  </si>
  <si>
    <t>Paweł</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</si>
  <si>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</si>
  <si>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</si>
  <si>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</si>
  <si>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</si>
  <si>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</si>
  <si>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</si>
  <si>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</si>
  <si>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</si>
  <si>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</si>
  <si>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</si>
  <si>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</si>
  <si>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</si>
  <si>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</si>
  <si>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</si>
  <si>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</si>
  <si>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</si>
  <si>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</si>
  <si>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</si>
  <si>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</si>
  <si>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</si>
  <si>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</si>
  <si>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</si>
  <si>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</si>
  <si>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</si>
  <si>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</si>
  <si>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</si>
  <si>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</si>
  <si>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</si>
  <si>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</si>
  <si>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</si>
  <si>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</si>
  <si>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</si>
  <si>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</si>
  <si>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</si>
  <si>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</si>
  <si>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</si>
  <si>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</si>
  <si>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</si>
  <si>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</si>
  <si>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</si>
  <si>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</si>
  <si>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</si>
  <si>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</si>
  <si>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</si>
  <si>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</si>
  <si>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</si>
  <si>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</si>
  <si>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</si>
  <si>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</si>
  <si>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</si>
  <si>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</si>
  <si>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</si>
  <si>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</si>
  <si>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</si>
  <si>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</si>
  <si>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</si>
  <si>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</si>
  <si>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</si>
  <si>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</si>
  <si>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</si>
  <si>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</si>
  <si>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</si>
  <si>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</si>
  <si>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</si>
  <si>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</si>
  <si>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</si>
  <si>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</si>
  <si>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</si>
  <si>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</si>
  <si>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</si>
  <si>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</si>
  <si>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</si>
  <si>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</si>
  <si>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</si>
  <si>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</si>
  <si>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</si>
  <si>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</si>
  <si>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</si>
  <si>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</si>
  <si>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</si>
  <si>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</si>
  <si>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</si>
  <si>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</si>
  <si>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</si>
  <si>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</si>
  <si>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</si>
  <si>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</si>
  <si>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</si>
  <si>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</si>
  <si>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</si>
  <si>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</si>
  <si>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</si>
  <si>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</si>
  <si>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</si>
  <si>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</si>
  <si>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</si>
  <si>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</si>
  <si>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</si>
  <si>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</si>
  <si>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</si>
  <si>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</si>
  <si>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</si>
  <si>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</si>
  <si>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</si>
  <si>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</si>
  <si>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</si>
  <si>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</si>
  <si>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</si>
  <si>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</si>
  <si>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</si>
  <si>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</si>
  <si>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</si>
  <si>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Zawilak</t>
  </si>
  <si>
    <t>Ziaja</t>
  </si>
  <si>
    <t>Żyłka</t>
  </si>
  <si>
    <t>Imię i nazwisko Promotora</t>
  </si>
  <si>
    <t>Kierunek</t>
  </si>
  <si>
    <t>Elektrotechnika</t>
  </si>
  <si>
    <t>AMU</t>
  </si>
  <si>
    <t>EEN</t>
  </si>
  <si>
    <t>inż.</t>
  </si>
  <si>
    <t>mgr</t>
  </si>
  <si>
    <t>ASE</t>
  </si>
  <si>
    <t>ETP</t>
  </si>
  <si>
    <t>CPE</t>
  </si>
  <si>
    <t>RES</t>
  </si>
  <si>
    <t>Stopień</t>
  </si>
  <si>
    <t>Imię i nazwisko Recenzenta</t>
  </si>
  <si>
    <t>05298</t>
  </si>
  <si>
    <t>05285</t>
  </si>
  <si>
    <t>05286</t>
  </si>
  <si>
    <t>05154</t>
  </si>
  <si>
    <t>05413</t>
  </si>
  <si>
    <t>05404</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</si>
  <si>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</si>
  <si>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</si>
  <si>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</si>
  <si>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</si>
  <si>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</si>
  <si>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</si>
  <si>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</si>
  <si>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</si>
  <si>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</si>
  <si>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</si>
  <si>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</si>
  <si>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</si>
  <si>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</si>
  <si>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</si>
  <si>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</si>
  <si>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</si>
  <si>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</si>
  <si>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</si>
  <si>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</si>
  <si>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</si>
  <si>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</si>
  <si>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</si>
  <si>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</si>
  <si>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</si>
  <si>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</si>
  <si>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</si>
  <si>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</si>
  <si>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</si>
  <si>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</si>
  <si>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</si>
  <si>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</si>
  <si>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</si>
  <si>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</si>
  <si>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</si>
  <si>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</si>
  <si>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</si>
  <si>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Zuzanna</t>
  </si>
  <si>
    <t>Tadeusz</t>
  </si>
  <si>
    <t>Maria</t>
  </si>
  <si>
    <t>Jakub</t>
  </si>
  <si>
    <t>Józef</t>
  </si>
  <si>
    <t>Władysław</t>
  </si>
  <si>
    <t>Leon</t>
  </si>
  <si>
    <t>przemysław</t>
  </si>
  <si>
    <t>Bronisława</t>
  </si>
  <si>
    <t>Teodor</t>
  </si>
  <si>
    <t>Jóżef</t>
  </si>
  <si>
    <t>Kazimiera</t>
  </si>
  <si>
    <t>Kryspin</t>
  </si>
  <si>
    <t>ZWN</t>
  </si>
  <si>
    <t>ZET</t>
  </si>
  <si>
    <t>ZE</t>
  </si>
  <si>
    <t>ZAS</t>
  </si>
  <si>
    <t>ZSS</t>
  </si>
  <si>
    <t>ZMPE</t>
  </si>
  <si>
    <t>ZNEMAP</t>
  </si>
  <si>
    <t>specj. spoza uczelni</t>
  </si>
  <si>
    <t>st. wykładowca</t>
  </si>
  <si>
    <t>prof. zwycz.</t>
  </si>
  <si>
    <t>taknie</t>
  </si>
  <si>
    <t>Ścieżka inż/ Specj. mgr</t>
  </si>
  <si>
    <t>Kierunek_Stopień_
Ścieżka inż. (Specj. mgr)</t>
  </si>
  <si>
    <t>specj.</t>
  </si>
  <si>
    <t>Regulski</t>
  </si>
  <si>
    <t>Recenzent do EDUKACJI CL</t>
  </si>
  <si>
    <t>Radosław</t>
  </si>
  <si>
    <t>Nalepa</t>
  </si>
  <si>
    <t>Gozdowiak</t>
  </si>
  <si>
    <t>Michalik</t>
  </si>
  <si>
    <t>Karol</t>
  </si>
  <si>
    <t>Suseł</t>
  </si>
  <si>
    <t>Mieczysław</t>
  </si>
  <si>
    <t>Wróbel</t>
  </si>
  <si>
    <t>05357</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</si>
  <si>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</si>
  <si>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</si>
  <si>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</si>
  <si>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</si>
  <si>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</si>
  <si>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</si>
  <si>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</si>
  <si>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</si>
  <si>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</si>
  <si>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</si>
  <si>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</si>
  <si>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</si>
  <si>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</si>
  <si>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</si>
  <si>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</si>
  <si>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</si>
  <si>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</si>
  <si>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</si>
  <si>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</si>
  <si>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</si>
  <si>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</si>
  <si>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</si>
  <si>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</si>
  <si>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</si>
  <si>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</si>
  <si>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</si>
  <si>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</si>
  <si>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</si>
  <si>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</si>
  <si>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</si>
  <si>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</si>
  <si>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</si>
  <si>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</si>
  <si>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</si>
  <si>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</si>
  <si>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</si>
  <si>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</si>
  <si>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</si>
  <si>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</si>
  <si>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</si>
  <si>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</si>
  <si>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</si>
  <si>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</si>
  <si>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</si>
  <si>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</si>
  <si>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</si>
  <si>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</si>
  <si>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</si>
  <si>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</si>
  <si>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</si>
  <si>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</si>
  <si>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</si>
  <si>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</si>
  <si>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</si>
  <si>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</si>
  <si>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</si>
  <si>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</si>
  <si>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</si>
  <si>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</si>
  <si>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</si>
  <si>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</si>
  <si>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</si>
  <si>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</si>
  <si>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</si>
  <si>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</si>
  <si>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</si>
  <si>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</si>
  <si>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</si>
  <si>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</si>
  <si>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05351</t>
  </si>
  <si>
    <t>05362</t>
  </si>
  <si>
    <t>05132</t>
  </si>
  <si>
    <t>05134</t>
  </si>
  <si>
    <t>p53100</t>
  </si>
  <si>
    <t>Listwan</t>
  </si>
  <si>
    <t>05397</t>
  </si>
  <si>
    <t>Gajewski</t>
  </si>
  <si>
    <t>profesor</t>
  </si>
  <si>
    <t>p05180</t>
  </si>
  <si>
    <t>asystent</t>
  </si>
  <si>
    <t>Jasiński</t>
  </si>
  <si>
    <t>prof. uczelni</t>
  </si>
  <si>
    <t>K38W05D02</t>
  </si>
  <si>
    <t>Dariusz</t>
  </si>
  <si>
    <t>Sztafrowski</t>
  </si>
  <si>
    <t>K36W05D02</t>
  </si>
  <si>
    <t>p35812</t>
  </si>
  <si>
    <t>05415</t>
  </si>
  <si>
    <t>Wąsowski</t>
  </si>
  <si>
    <t>K37W05D02</t>
  </si>
  <si>
    <t>Dominika</t>
  </si>
  <si>
    <t>Kaczorowska</t>
  </si>
  <si>
    <t>p05181</t>
  </si>
  <si>
    <t>Agnieszka</t>
  </si>
  <si>
    <t>Mirkowska</t>
  </si>
  <si>
    <t>05178</t>
  </si>
  <si>
    <t>Dr hab.</t>
  </si>
  <si>
    <t>Justyna</t>
  </si>
  <si>
    <t>p52341</t>
  </si>
  <si>
    <t>ZUEiEP</t>
  </si>
  <si>
    <t>Automatyka Przemysłowa</t>
  </si>
  <si>
    <t>do realizacji w roku akademickim 2022/2023</t>
  </si>
  <si>
    <t>Czosnyka</t>
  </si>
  <si>
    <t>p52346</t>
  </si>
  <si>
    <t>Komarnicki</t>
  </si>
  <si>
    <t>p05029</t>
  </si>
  <si>
    <t>Najdek</t>
  </si>
  <si>
    <t>05414</t>
  </si>
  <si>
    <t>Adamczyk</t>
  </si>
  <si>
    <t>p0530</t>
  </si>
  <si>
    <t>Żychlewicz</t>
  </si>
  <si>
    <t>p53101</t>
  </si>
  <si>
    <t>Skowron</t>
  </si>
  <si>
    <t>p0531</t>
  </si>
  <si>
    <t>Mackiewicz</t>
  </si>
  <si>
    <t>p05188</t>
  </si>
  <si>
    <t>Dr</t>
  </si>
  <si>
    <t>Najafi</t>
  </si>
  <si>
    <t>Arsalan</t>
  </si>
  <si>
    <t>p05187</t>
  </si>
  <si>
    <t>Suresh</t>
  </si>
  <si>
    <t>Vishnu</t>
  </si>
  <si>
    <t>p05186</t>
  </si>
  <si>
    <t>Pawłowski</t>
  </si>
  <si>
    <t>J. Góra</t>
  </si>
  <si>
    <t>Elektromechatronika</t>
  </si>
  <si>
    <t>Elektrotechnika_inż._</t>
  </si>
  <si>
    <t>Stanowisko laboratoryjne do badań wpływu parametrów sieci pracujących w układzie TN i TT na zagrożenie porażeniowe</t>
  </si>
  <si>
    <t>Laboratory stand for testing the impact of network parameters operating in TN and TT systems on the risk of electric shock</t>
  </si>
  <si>
    <t>Jaworski Marek Dr inż.</t>
  </si>
  <si>
    <t>Analysis of the influence of LED light sources on the power grid</t>
  </si>
  <si>
    <t>Pomiary oświetlenia wnętrz wybranych obiektów użyteczności publicznej</t>
  </si>
  <si>
    <t>Measurements of interior lighting in selected public utility buildings</t>
  </si>
  <si>
    <t>The use of electrical energy for underfloor heating</t>
  </si>
  <si>
    <t>Oporowe urządzenia grzejne jako źródła pola elektromagnetycznego</t>
  </si>
  <si>
    <t>Resistance heating devices as sources of an electromagnetic field</t>
  </si>
  <si>
    <t>Wpływ rodzaju opraw oświetleniowych i źródeł światła na komfort pracy w pomieszczeniach biurowych</t>
  </si>
  <si>
    <t>Influence of the type of lighting fixtures and light sources on the comfort of work in office spaces</t>
  </si>
  <si>
    <t>Elektrotechnika_mgr_EEN</t>
  </si>
  <si>
    <t>Szacowanie niepewności w pomiarach pól elektromagnetycznych niskiej częstotliwości</t>
  </si>
  <si>
    <t>Estimation of uncertainty in measurements of low-frequency electromagnetic fields</t>
  </si>
  <si>
    <t>Determinination the most unfavorable operating conditions of power lines in terms of the impact of the electromagnetic field</t>
  </si>
  <si>
    <t xml:space="preserve">Celem pracy jest analiza wpływu układu faz w liniach wielotorowych najwyższych napięć na rozkłady pola elektrycznego i magnetycznego. W pracy należy dokonać weryfikacji obliczeniowej dla kilku przęseł dwutorowej linii napowietrznej 400 kV oraz przęseł linii trzytorowej 400 i 110 kV. Na podstawie obliczeń należy określić układ najbardziej niekorzystny ze względu na odziaływania elektromagnetyczne.   </t>
  </si>
  <si>
    <t>Elektrotechnika_mgr_ETP</t>
  </si>
  <si>
    <t>Zagrożenia wynikające z nieprawidłowej pracy mikroinstalacji PV przyłączonych do sieci elektroenergetycznej</t>
  </si>
  <si>
    <t>Threats resulting from improper operation of PV micro-installations connected to the power grid</t>
  </si>
  <si>
    <t>Elektromechatronika_inż._</t>
  </si>
  <si>
    <t>Celem pracy jest ocena opłacalności inwestycji w instalację fotowoltaiczną dla budynku wielomieszkaniowego. W pracy należy opisać zasady rozliczania prosumenta zbiorowego, ocenić zapotrzebowanie na energię elektryczną wybranego budynku, zaproponować instalację fotowoltaiczną oraz ocenić opłacalność inwestycji, uwzględniając możliwe do uzyskania dofinansowanie do źródeł OZE.</t>
  </si>
  <si>
    <t>Grycan Wiktoria Dr inż.</t>
  </si>
  <si>
    <t>Wykorzystanie nowoczesnych systemów opomiarowania do zarządzania energią elektryczną w zakładach przemysłowych</t>
  </si>
  <si>
    <t>The use of modern metering systems for electricity management in industrial plants</t>
  </si>
  <si>
    <t xml:space="preserve">Celem pracy jest przegląd i ocena możliwości wykorzystania w zakładach produkcyjnych inteligentnych urządzeń pomiarowych i systemów zarządzania energią elektryczną. W pracy należy wykonać przegląd dostępnych rozwiązań i na przykładzie wybranego przedsiębiorstwa ocenić korzyści z wdrożenia  systemu zarządzania energią. </t>
  </si>
  <si>
    <t>Efektywna gospodarka energią elektryczną w budynku użyteczności publicznej</t>
  </si>
  <si>
    <t>Energy-effective electricity management in a public building</t>
  </si>
  <si>
    <t>Celem pracy jest analiza i optymalizacja zużycia energii elektrycznej na przykładzie wybranego budynku użyteczności publicznej. W pracy należy zebrać dane o zużyciu energii elektrycznej w budynku oraz dane techniczne głównych odbiorników energii (celem wstępnego oszacowania charakteru zużycia). W pracy należy przeanalizować możliwe działania proefektywnościowe związane z modernizacją i zmianą zachowań odbiorców. Należy też zbadać możliwości zmniejszenia kosztów energii elektrycznej w budynku.</t>
  </si>
  <si>
    <t>Efektywna gospodarka energią elektryczną w sektorze usług</t>
  </si>
  <si>
    <t>Celem pracy jest analiza i optymalizacja zużycia energii elektrycznej na przykładzie wybranych budynków działających w sektorze usług. W pracy należy zebrać dane o zużyciu energii elektrycznej w lokalu oraz dane techniczne głównych odbiorników energii (celem wstępnego oszacowania charakteru zużycia). W pracy należy przeanalizować możliwe działania proefektywnościowe związane z modernizacją i zmianą zachowań odbiorców. Należy też zbadać możliwości zmniejszenia kosztów energii elektrycznej dla odbiorcy.</t>
  </si>
  <si>
    <t>Optymalizacja opłat za energię elektryczną w zakładzie przemysłowym</t>
  </si>
  <si>
    <t>Optimization of electricity bills in an industrial plant</t>
  </si>
  <si>
    <t xml:space="preserve">
Collective prosumer - evaluation of the introduction of the concept of collective prosumer in the context of the development of prosumer energy in Poland.</t>
  </si>
  <si>
    <t>Celem pracy jest ocena zdefiniowania w ustawie pojęcia prosumenta zbiorowego w kontekście rozwoju energetyki prosumenckiej w Polsce. W pracy należy opisać zasady rozliczania prosumentów zbiorowych i ocenić ich znaczenie w kontekście bezpieczeństwa energetycznego, współpracy z systemem elektroenergetycznym i znaczenia dla kompensowania zapotrzebowania na energię elektryczną w okresach największych obciążeń w ciągu doby.</t>
  </si>
  <si>
    <t>Przedsiębiorstwo jako prosument energii elektrycznej</t>
  </si>
  <si>
    <t>An industrial plant as a prosumer of electricity</t>
  </si>
  <si>
    <t>Celem pracy jest określenie opłacalności instalacji OZE, jako dodatkowego źródła energii w zakładzie przemysłowym. W pracy należy wykonać techniczno-ekonomiczną ocenę instalacji OZE jako dodatkowego źródła energii w wybranym zakładzie przemysłowym, uwzględniając profil zapotrzebowania na energię przedsiębiorstwa, koszty inwestycyjne i późniejsze rozliczenia kosztu zakupu energii.</t>
  </si>
  <si>
    <t xml:space="preserve">Modernizacja oświetlenia jako sposób na poprawę efektywności energetycznej w przedsiębiorstwie </t>
  </si>
  <si>
    <t>Lighting modernization as a way to improve energy efficiency in the enterprise</t>
  </si>
  <si>
    <t>Celem pracy jest ocena modernizacji oświetlenia jako narzędzia do poprawy efektywności energetycznej. W pracy należy zaproponować modernizację oświetlenia (poprzez zaprojektowanie energooszczędnego oświetlenia, uwzględniającego sterowanie oświetleniem w celu poprawy efektywności jego wykorzystania) oraz ocenić opłacalność inwestycji z uwzględnieniem możliwości pozyskania białego certyfikatu za działania proefektywnościowe.</t>
  </si>
  <si>
    <t>Automatyczne sterowanie barwą światła – zastosowania i sposoby realizacji</t>
  </si>
  <si>
    <t>Automatic control of the colour of light - applications and methods of implementation</t>
  </si>
  <si>
    <t>Celem pracy jest analiza sposobów realizacji automatycznego sterowania barwą światła oraz określenie zakresu jej zastosowań.
W zakresie pracy należy uwzględnić szczegółową analizę metod sterowania barwą światła z wykorzystaniem między innymi elementów systemów automatyki budynkowej oraz przedstawić przykłady ich technicznej realizacji. Należy także określić zakres zastosowań dla automatycznego sterowania barwą/kolorem światła (np. oświetlenie architektoniczne/iluminacyjne, koncepcja HCL) wraz z podaniem rzeczywistych przykładów. Uzupełnienie pracy powinien stanowić projekt automatycznego sterowania barwą światła w przykładowym obiekcie.</t>
  </si>
  <si>
    <t>Bielówka Małgorzata Dr inż.</t>
  </si>
  <si>
    <t>Projektowanie oświetlenia wspomagane komputerowo</t>
  </si>
  <si>
    <t>Computer aided lighting design</t>
  </si>
  <si>
    <t>Celem pracy jest analiza porównawcza dostępnych aktualnie na rynku programów wspomagających projektowanie oświetlenia.
Zakres pracy obejmuje określenie podstawowych kryteriów oceny programów komputerowych wspomagających projektowanie oświetlenia, charakterystykę dostępnych na rynku programów wspomagających projektowanie w tym zakresie (programy darmowe oraz programy firmowe wybranych producentów) oraz przeprowadzenie analizy porównawczej wybranych programów z uwzględnieniem zaproponowanych kryteriów oceny. Uzupełnienie pracy powinny stanowić przykładowe projekty oświetlenia zrealizowane w przedstawianych programach.</t>
  </si>
  <si>
    <t>Analiza tendencji rozwojowych systemów alarmowych na przykładzie systemów SSP i SSWN</t>
  </si>
  <si>
    <t>Analysis of the development trends of alarm systems on the example of SSP and SSWN systems</t>
  </si>
  <si>
    <t>Celem pracy jest analiza tendencji rozwojowych systemów alarmowych na przykładzie systemów sygnalizacji pożaru (SSP) oraz systemów sygnalizacji włamania i napadu (SSWN).
Zakres pracy obejmuje charakterystykę aktualnie stosowanych rozwiązań technicznych podstawowych elementów składowych systemów alarmowych (system SSP oraz SSWN) oraz analizę głównych kierunków rozwoju systemów alarmowych ze szczególnym uwzględnieniem integracji i współpracy z innymi systemami bezpieczeństwa w obiekcie, systemami automatyki budynkowej oraz systemami zarządzania budynkiem (systemy BMS).</t>
  </si>
  <si>
    <t>Współczesne środki techniczne i metody ograniczania niekorzystnych skutków oddziaływania przekształtników na sieć zasilającą</t>
  </si>
  <si>
    <t>Modern technical measures and methods of limiting the adverse effects of converters on the supply network</t>
  </si>
  <si>
    <t>Celem pracy jest analiza aktualnie stosowanych środków i metod ograniczających negatywne skutki oddziaływania przekształtników na sieć zasilającą.
Zakres pracy obejmuje studia literaturowe, na podstawie których należy przeprowadzić analizę zjawisk związanych z oddziaływaniem przekształtników na sieć zasilającą oraz szczegółową analizę metod ich ograniczania i stosowanych w tym celu środków technicznych wraz z przedstawieniem przykładowych rozwiązań oferowanych przez wybranych producentów.</t>
  </si>
  <si>
    <t>Stanowisko laboratoryjne instalacji inteligentnej systemu xComfort w obiekcie mieszkalnym</t>
  </si>
  <si>
    <t>Laboratory stand of the xComfort system intelligent installation in a residential building</t>
  </si>
  <si>
    <t>Celem pracy jest opracowanie koncepcji modernizacji istniejącego stanowiska laboratoryjnego instalacji inteligentnej w systemie xComfort.
Zakres pracy obejmuje wykonanie dokumentacji technicznej istniejącego stanowiska oraz opracowanie instrukcji do ćwiczeń, które miałyby być na nim realizowane. Następnie należy opracować koncepcję modernizacji stanowiska polegającą na jego rozbudowie o kolejne elementy systemu i ewentualnej przebudowie.</t>
  </si>
  <si>
    <t>Stanowisko laboratoryjne systemu automatyki domowej free@home firmy ABB</t>
  </si>
  <si>
    <t>Laboratory stand of the ABB free@home home automation system</t>
  </si>
  <si>
    <t>Celem pracy jest opracowanie koncepcji modernizacji istniejącego stanowiska laboratoryjnego instalacji systemu free@home firmy ABB.
Zakres pracy obejmuje wykonanie dokumentacji technicznej istniejącego stanowiska oraz opracowanie instrukcji do ćwiczeń, które miałyby być na nim realizowane. Następnie należy opracować koncepcję modernizacji stanowiska polegającą na jego rozbudowie o kolejne elementy systemu i ewentualnej przebudowie.</t>
  </si>
  <si>
    <t>Stanowisko laboratoryjne instalacji inteligentnej bezprzewodowego systemu FIBARO</t>
  </si>
  <si>
    <t>Laboratory stand of the FIBARO wireless intelligent installation system</t>
  </si>
  <si>
    <t>Celem pracy jest opracowanie koncepcji realizacji stanowiska laboratoryjnego instalacji inteligentnej systemu FIBARO.
Zakres pracy obejmuje zaplanowanie koncepcji funkcjonalnej stanowiska oraz opracowanie projektu wykonawczego wraz z niezbędną dokumentacją techniczną. Należy także zaproponować zestaw ćwiczeń, które miałyby być na nim realizowane oraz opracować do nich instrukcje laboratoryjne.</t>
  </si>
  <si>
    <t>Wizualizacja i zdalne sterowanie instalacjami budynku biurowego z wykorzystaniem systemu LCN</t>
  </si>
  <si>
    <t>Visualization and remote control of the office building installation using the LCN system</t>
  </si>
  <si>
    <t>Układy podtrzymania zasilania wykorzystujące przekształtniki statyczne</t>
  </si>
  <si>
    <t>Power support systems using static converters</t>
  </si>
  <si>
    <t>Model symulacyjny do badania sterowanych układów prostownikowych jedno i dwupulsowych</t>
  </si>
  <si>
    <t>Simulation model for testing controlled single-pulse and double-pulse rectifier systems</t>
  </si>
  <si>
    <t>Nowoczesna instalacja elektryczna obiektu mieszkalnego z elementami systemów automatyki domowej</t>
  </si>
  <si>
    <t>Modern electrical installation of a residential building with elements of home automation systems</t>
  </si>
  <si>
    <t>Celem pracy jest wykonanie dwuwariantowej koncepcji projektowej dla nowoczesnej instalacji obiektu mieszkalnego wyposażonej w elementy systemów automatyki domowej.
Zakres pracy obejmuje ogólną analizę dostępnych aktualnie na rynku systemów automatyki domowej (systemy dedykowane oraz systemy zintegrowanego sterowania instalacjami), zaplanowanie funkcji sterowania w przykładowym obiekcie mieszkalnym oraz wykonanie projektu instalacji automatycznego sterowania w dwóch wariantach. Jeden z wariantów powinien dotyczyć nowoczesnej instalacji z elementami systemów dedykowanych, natomiast drugi wariant powinien zostać opracowany z wykorzystaniem wybranego systemu zintegrowanego sterowania. Należy przeprowadzić analizę porównawczą obu wariantów.</t>
  </si>
  <si>
    <t>Wykorzystanie czujników do automatycznego sterowania instalacjami na przykładzie obiektu biurowego</t>
  </si>
  <si>
    <t>Application of sensors for automatic control of installations on the example of an office building</t>
  </si>
  <si>
    <t>Celem pracy jest analiza wykorzystania różnego rodzaju czujników do automatycznego sterowania instalacjami na przykładzie obiektu biurowego.
Zakres pracy obejmuje między innymi ogólną szczegółową charakterystykę różnego rodzaju czujników, które znajdują zastosowanie w automatycznym sterowaniu instalacjami w tego typu obiektach oraz opracowanie projektu automatycznego sterowania instalacjami w przykładowym obiekcie. Projekt powinien uwzględniać wykorzystanie czujników różnego typu i przeznaczenia (czujniki wielkości fizycznych, czujniki binarne itp.)</t>
  </si>
  <si>
    <t>Series electric arc in low voltage installations</t>
  </si>
  <si>
    <t>Budzisz Joanna Dr inż.</t>
  </si>
  <si>
    <t>Stanowisko do badania działania przekaźnika różnicowoprądowego RCMA423, RCM420 firmy Bender</t>
  </si>
  <si>
    <t>Stand for testing the functioning of the RCMA423, RCM420 residual current relay by Bender</t>
  </si>
  <si>
    <t>Automatyka Przemysłowa_inż._</t>
  </si>
  <si>
    <t>Electrical installations in electric vehicles</t>
  </si>
  <si>
    <t>Fire alarm system
and low-voltage
systems in public
utility facilities</t>
  </si>
  <si>
    <t xml:space="preserve">Analiza i ocena zasad i kryteriów projektowania instalacji elektrycznych tymczasowych </t>
  </si>
  <si>
    <t>Analysis and assessment  of principles and criterions for  designing of temporary electrical installations</t>
  </si>
  <si>
    <t>Celem pracy jest analiza i ocena zasad i kryteriów projektowania instalacji elektrycznych tymczasowych. Zakres pracy obejmuje:  przegląd i analizę wymagań stawianym instalacjom elektrycznym tymczasowym; opracowanie i analizę zasad i kryteriów projektowania instalacji elektrycznej tymczasowej;  ocenę przepisów projektowania instalacji elektrycznej tymczasowej oraz praktyczną weryfikację projektową opracowanych zasad i kryteriów poprzez opracowanie przykładowych wybranych elementów projektu budowlano- montażowego instalacji elektrycznej tymczasowej.</t>
  </si>
  <si>
    <t>Dołęga Waldemar Dr hab. inż.</t>
  </si>
  <si>
    <t xml:space="preserve">Analiza i ocena zasad i kryteriów projektowania instalacji elektrycznych w obiektach usługowych </t>
  </si>
  <si>
    <t>Analysis and assessment  of principles and criterions for  designing of electrical installations in service buildings</t>
  </si>
  <si>
    <t>Celem pracy jest analiza i ocena zasad i kryteriów projektowania instalacji elektrycznych w obiektach usługowych. Zakres pracy obejmuje:  przegląd i analizę wymagań stawianym instalacjom elektrycznym w obiektach usługowych; opracowanie i analizę zasad i kryteriów projektowania instalacji elektrycznej w obiektach usługowych;  ocenę przepisów projektowania instalacji elektrycznej w obiektach usługowych oraz praktyczną weryfikację projektową opracowanych zasad i kryteriów poprzez opracowanie przykładowych wybranych elementów projektu budowlano- montażowego instalacji elektrycznej obiektu usługowego.</t>
  </si>
  <si>
    <t xml:space="preserve">Analiza i ocena zasad i kryteriów projektowania instalacji elektrycznych w obiektach ochrony zdrowia </t>
  </si>
  <si>
    <t>Analysis and assessment  of principles and criterions for  designing of electrical installations in public health buildings</t>
  </si>
  <si>
    <t>Celem pracy jest analiza i ocena zasad i kryteriów projektowania instalacji elektrycznych w obiektach ochrony zdrowia. Zakres pracy obejmuje:  przegląd i analizę wymagań stawianym instalacjom elektrycznym w obiektach ochrony zdrowia; opracowanie i analizę zasad i kryteriów projektowania instalacji elektrycznej w obiektach ochrony zdrowia;  ocenę przepisów projektowania instalacji elektrycznej w obiektach ochrony zdrowia oraz praktyczną weryfikację projektową opracowanych zasad i kryteriów poprzez opracowanie przykładowych wybranych elementów projektu budowlano- montażowego instalacji elektrycznej obiektu ochrony zdrowia.</t>
  </si>
  <si>
    <t xml:space="preserve">Analiza i ocena zasad i kryteriów projektowania instalacji elektrycznych w małych lokalnych galeriach handlowych </t>
  </si>
  <si>
    <t>Analysis and assessment  of principles and criterions for  designing of electrical installations in small local shopping centers</t>
  </si>
  <si>
    <t>Celem pracy jest analiza i ocena zasad i kryteriów projektowania instalacji elektrycznych w małych lokalnych galeriach handlowych. Zakres pracy obejmuje:  przegląd i analizę wymagań stawianym instalacjom elektrycznym w małych lokalnych galeriach handlowych; opracowanie i analizę zasad i kryteriów projektowania instalacji elektrycznej w małych lokalnych galeriach handlowych;  ocenę przepisów projektowania instalacji elektrycznej w małych lokalnych galeriach handlowych oraz praktyczną weryfikację projektową opracowanych zasad i kryteriów poprzez opracowanie przykładowych wybranych elementów projektu budowlano- montażowego instalacji elektrycznej małej lokalnej galerii handlowej.</t>
  </si>
  <si>
    <t xml:space="preserve">Analiza i ocena zasad i kryteriów projektowania instalacji elektrycznych użytkowanych w trudnych warunkach środowiskowych  </t>
  </si>
  <si>
    <t>Analysis and assessment  of principles and criterions for  designing of electrical installations used in difficult environmental conditions</t>
  </si>
  <si>
    <t>Celem pracy jest analiza i ocena zasad i kryteriów projektowania instalacji elektrycznych użytkowanych w trudnych warunkach środowiskowych . Zakres pracy obejmuje:  przegląd i analizę wymagań stawianym instalacjom elektrycznym użytkowanym w trudnych warunkach środowiskowych; opracowanie i analizę zasad i kryteriów projektowania instalacji elektrycznej użytkowanej w trudnych warunkach środowiskowych ;  ocenę przepisów projektowania instalacji elektrycznej użytkowanej w trudnych warunkach środowiskowych   oraz praktyczną weryfikację projektową opracowanych zasad i kryteriów poprzez opracowanie przykładowych wybranych elementów projektu budowlano- montażowego instalacji elektrycznej użytkowanej w trudnych warunkach środowiskowych.</t>
  </si>
  <si>
    <t>Elektrotechnika_mgr_OZE</t>
  </si>
  <si>
    <t xml:space="preserve">Przegląd i analiza wybranych systemów  SCADA w instalacjach prosumenckich </t>
  </si>
  <si>
    <t>Review and analysis of  selected  SCADA systems in prosument installations</t>
  </si>
  <si>
    <t>Celem pracy jest przegląd i analiza wybranych systemów  SCADA stosowanych w instalacjach prosumenckich. Zakres pracy obejmuje: zapoznanie się ze stosowanymi w instalacjach prosumenckich systemami SCADA; analizę wybranych  systemów pod  kątem: stawianych zadań, struktury, zakresu stosowania, procedur stosowania i doświadczeń eksploatacyjnych; ocenę wad,  zalet  i możliwości wykorzystania analizowanych systemów SCADA;  opracowanie zestawu kryteriów jakie powinny spełniać   systemy SCADA w instalacjach prosumenckich oraz ocenę wybranych systemów pod kątem opracowanych kryteriów.</t>
  </si>
  <si>
    <t xml:space="preserve">Przegląd i analiza wybranych systemów sterowania i nadzoru  w elektrowniach wiatrowych </t>
  </si>
  <si>
    <t>Review and analysis of  selected  monitoring and control systems in wind power plants</t>
  </si>
  <si>
    <t>Wykorzystanie systemów  sterowania i nadzoru w zarządzaniu hybrydowymi systemami  wytwórczymi</t>
  </si>
  <si>
    <t xml:space="preserve">Use of  monitoring and control systems in management of hybrid power generation systems </t>
  </si>
  <si>
    <t xml:space="preserve">Review and analysis of  solutions  for UHV substations     </t>
  </si>
  <si>
    <t xml:space="preserve">Celem pracy jest  przegląd i analiza rozwiązań nowoczesnych stacji NN. Zakres pracy obejmuje: zapoznanie się z rodzajami rozwiązań stacji NN; przegląd nowoczesnych stacji NN zlokalizowanych w kraju i zagranicą; analizę wad,  zalet i zakresu zastosowania rozpatrywanych rozwiązań  stacji NN oraz opracowanie propozycji najlepszych rozwiązań stacji NN dla operatora systemu przesyłowego. </t>
  </si>
  <si>
    <t>Analiza i ocena zasad i kryteriów projektowania linii elektroenergetycznych SN i nN</t>
  </si>
  <si>
    <t>Analysis and assessment  of principles and criterions for  designing of MV and LV power lines</t>
  </si>
  <si>
    <t>Celem pracy jest analiza i ocena zasad i kryteriów projektowania linii elektroenergetycznych SN i nN. Zakres pracy obejmuje: analizę przepisów i wymagań stawianych kablowym i napowietrznym liniom elektroenergetycznym SN i nN; opracowanie i analizę zasad projektowania linii elektroenergetycznych SN i nN; ocenę kryteriów i przepisów dotyczących  linii elektroenergetycznych SN i nN oraz praktyczną weryfikację projektową opracowanych zasad poprzez opracowanie wybranych elementów projektu linii elektroenergetycznej </t>
  </si>
  <si>
    <t>Analiza i ocena zasad i kryteriów projektowania linii elektroenergetycznych 110 kV</t>
  </si>
  <si>
    <t>Analysis and assessment  of principles and criterions for  designing of 110 kV power lines</t>
  </si>
  <si>
    <t>Celem pracy jest analiza i ocena zasad i kryteriów projektowania linii elektroenergetycznych 110 kV. Zakres pracy obejmuje: analizę przepisów i wymagań stawianych napowietrznym liniom elektroenergetycznym 110 kV; opracowanie i analizę zasad projektowania linii elektroenergetycznych 110 kV; ocenę kryteriów i przepisów dotyczących  linii elektroenergetycznych 110 kV oraz praktyczną weryfikację projektową opracowanych zasad poprzez opracowanie wybranych elementów projektu linii elektroenergetycznej 110 kV.</t>
  </si>
  <si>
    <t>Analiza i ocena zasad i kryteriów projektowania linii elektroenergetycznych 400 kV</t>
  </si>
  <si>
    <t>Analysis and assessment  of principles and criterions for  designing of 400 kV power lines</t>
  </si>
  <si>
    <t xml:space="preserve">Celem pracy jest analiza i ocena zasad i kryteriów projektowania linii elektroenergetycznych 400 kV. Zakres pracy obejmuje: analizę przepisów i wymagań stawianych napowietrznym liniom elektroenergetycznym 400 kV; opracowanie i analizę zasad projektowania linii elektroenergetycznych 400 kV; ocenę kryteriów i przepisów dotyczących  linii elektroenergetycznych 400 kV oraz praktyczną weryfikację projektową opracowanych zasad poprzez opracowanie wybranych elementów projektu linii elektroenergetycznej 400 kV. </t>
  </si>
  <si>
    <t>Bątkiewicz-Pantuła Marta Dr inż.</t>
  </si>
  <si>
    <t>Celem pracy jest analiza zasad dotyczących projektowania instalacji elektrycznych dla miasteczka rowerowego. W zakres pracy wchodzi omówienie odpowiednich aktów prawnych i normatywnych oraz specyficznych uwarunkowań technicznych dotyczących tego typu obiektów. Należy przedstawić zasady projektowania i sposoby wykonywania instalacji elektrycznych oraz dokonać analizy problemu projektowego ze szczególnym uwzględnieniem sterowania w miasteczku rowerowym. Na przykładzie wybranego miasteczka rowerowego należy zweryfikować i ocenić opracowane zasady projektowania. Należy zaprojektować inteligentne sterowanie skrzyżowaniem w miasteczku rowerowym kolizyjne z linią kolejową i tramwajową.</t>
  </si>
  <si>
    <t xml:space="preserve">Pomiar wartości wskaźników jakości energii elektrycznej w obiekcie korporacyjnym </t>
  </si>
  <si>
    <t>The electric power quality measurement  in the corporate office building</t>
  </si>
  <si>
    <t>Celem pracy jest ocena jakości energii elektrycznej zasilającej chemiczny zakład przemysłowym. W zakres pracy wchodzi omówienie parametrów wykorzystywanych do oceny jakości energii elektrycznej oraz odpowiednich aktów normatywnych. Na przykładzie rzeczywistego obiektu przemysłowego należy dokonać oceny parametrów jakości energii elektrycznej.</t>
  </si>
  <si>
    <t>Analiza wymagań prawnych stawianych pomiarom elektrycznym</t>
  </si>
  <si>
    <t xml:space="preserve">Analysis of legal requirements for electrical measurements </t>
  </si>
  <si>
    <t>Konieczny Janusz Dr inż.</t>
  </si>
  <si>
    <t>Bezpieczeństwo użytkowania narzędzi ręcznych o napędzie elektrycznym</t>
  </si>
  <si>
    <t>Safety of hand-operated motor-driven electric tools</t>
  </si>
  <si>
    <t>Systemy elektrycznego ogrzewania podłogowego w obiektach mieszkalnych</t>
  </si>
  <si>
    <t>Electric underfloor heating systems in residential buildings</t>
  </si>
  <si>
    <t>Rozmieszczenie i sposoby zasilania oświetlenia ewakuacyjnego w budynkach wysokościowych</t>
  </si>
  <si>
    <t>Arrangement and ways of supplying of emergency lighting in high-rise buildings</t>
  </si>
  <si>
    <t>Wykorzystanie ogniw fotowoltaicznych do zasilania układów klimatyzacji i wentylacji w budynkach biurowych</t>
  </si>
  <si>
    <t>Use of photovoltaic cells to air conditioning and ventilation systems in office buildings</t>
  </si>
  <si>
    <t>Use of photovoltaic cells to air conditioning and ventilation systems in residential buildings</t>
  </si>
  <si>
    <t>Sposoby magazynowania energii ze źródeł odnawialnych</t>
  </si>
  <si>
    <t>Ways of energy storage from renewable sources</t>
  </si>
  <si>
    <t>Celem pracy jest analiza możliwości magazynowania energii wyprodukowanej ze źródeł odnawialnych. Należy dokonać przeglądu stosowanych magazynów energii oraz przeprowadzić analizę obszaru ich zastosowania, wad i zalet. Szczególną uwagę należy zwrócić na magazynowanie energii ze źródeł fotowoltaicznych w gospodarstwach domowych i ocenić sens takich rozwiązań w aspekcie ekonomicznym, ekologicznym i użytkowym.</t>
  </si>
  <si>
    <t>Instalacje uziemiające obiektów elektroenergetycznych w warunkach skrajnie niekorzystnych</t>
  </si>
  <si>
    <t>Earthing installations of power facilities in extremely unfavorable conditions</t>
  </si>
  <si>
    <t>Celem pracy jest analiza technicznych możliwości wykonania instalacji uziemiającej przy założeniu skrajnie niekorzystnych warunków, np. bardzo dużej rezystywności gruntu, dużej wartości prądów zwarciowych itp. Należy przeanalizować celowość stosowania poszczególnych rozwiązań projektowych, ze zwróceniem uwagi na uzyskane rezultaty i ich koszty.</t>
  </si>
  <si>
    <t>Dobór pojemności i typu akumulatora do wymagań eksploatacyjnych dla wybranego pojazdu komunikacji miejskiej</t>
  </si>
  <si>
    <t>Matching of battery capacity and its type for the operational requirements of the selected electric vehicle</t>
  </si>
  <si>
    <t xml:space="preserve">Celem pracy  jest opracowanie metody doboru optymalnej pojemności akumulatora dla tego typu pojazdów oraz zestawienie danych technicznych  dostępnych na rynku akumulatorów. Zakres  pracy obejmuje dobór akumulatora trakcyjnego do wymagań eksploatacyjnych wybranego autobusu elektrycznego  użytkowanego w określonych warunkach. </t>
  </si>
  <si>
    <t>Sztafrowski Dariusz Dr hab.</t>
  </si>
  <si>
    <t>Ogólna koncepcja systemu ładowania pojazdów elektrycznych i optymalizacji zużycia energii przez sektor elektromobilności</t>
  </si>
  <si>
    <t>General concept of the electric vehicle charging system and optimization of energy consumption by the electromobility sector</t>
  </si>
  <si>
    <t xml:space="preserve">Celem pracy jest opracowanie ogólnych założeń dla systemu ładowania pojazdów elektrycznych.  Zakres pracy obejmuje dobór mocy, lokalizacji oraz gęstości rozmieszczenia stacji ładowania pojazdów z uwzględnieniem możliwości dwukierunkowej pracy ładowanie/zasilanie systemu przez nieużywane pojazdy. </t>
  </si>
  <si>
    <t>Wykorzystanie odnawialnych źródeł energii elektrycznej oraz baterii pojazdów elektrycznych do pracy zintegrowanego systemu ładowania pojazdów dla miasta Wrocławia</t>
  </si>
  <si>
    <t>Usage of the distributed sources of electricity and batteries of electric vehicles for the operation of an integrated vehicle charging system for the city of Wrocław</t>
  </si>
  <si>
    <t>Analiza występowania natężeń pól elektromagnetycznych w środowisku człowieka oraz metody ograniczania ich wartości</t>
  </si>
  <si>
    <t>Analysis of the occurrence of the intensity of electromagnetic fields in the human environment and methods of limiting their values</t>
  </si>
  <si>
    <t xml:space="preserve">Zagadnienia eksploatacyjne elektroenergetycznych linii napowietrznych wysokich napięć </t>
  </si>
  <si>
    <t>Operational issues of high voltage overhead power lines</t>
  </si>
  <si>
    <t>Analysis of the possibility of shaping the electric and magnetic fields 50 Hz in surrounding of the multi-circuit, multi-voltage   transmission lines</t>
  </si>
  <si>
    <t>Analiza rozkładu wartości pola elektromagnetycznego 0-100 kHz we wnętrzu wybranego samochodu elektrycznego</t>
  </si>
  <si>
    <t>Measurements of the distribution of parameters of EMF  field 0 -100 kHz  for selected electric car</t>
  </si>
  <si>
    <t xml:space="preserve">Celem pracy jest wykonanie pomiarów parametrów emisji pola EMF w zakresie 0-100 kHz w wybranych pojazdach elektrycznych. W zakres pracy wchodzi dokonanie serii pomiarów osobno dla składowej magnetycznej pochodzącej od płynących prądów DC w pojeździe elektrycznym oraz w zakresie do 100kHz. W oparciu o dokonane pomiary należy stworzyć metodykę pomiarów pozwalającą na badania porównawcze pojazdów elektrycznych. </t>
  </si>
  <si>
    <t xml:space="preserve">Pomiary rozkładu parametrów pola elektromagnetycznego w wybranych pojazdach elektrycznych wykorzystywanych do celów zawodowych </t>
  </si>
  <si>
    <t>Measurements of the distribution of electromagnetic field parameters in selected electric vehicles used for professional purposes</t>
  </si>
  <si>
    <t>Ocena bilansu energetycznego w elektrycznych pojazdach transportu publicznego</t>
  </si>
  <si>
    <t xml:space="preserve">Assessment of energy  balance in electric public transport vehicles . </t>
  </si>
  <si>
    <t>Measurements of the distribution of parameters of EMF  field 0 -100 kHz  for selected electric car charging stations</t>
  </si>
  <si>
    <t xml:space="preserve">Celem pracy jest wykonanie pomiarów parametrów emisji pola EMF w zakresie 0-100 kHz w wybranych stacjach ładowania pojazdów elektrycznych. W zakres pracy wchodzi dokonanie serii pomiarów osobno dla składowej magnetycznej pochodzącej od płynących prądów DC w stacji ładowania pojazdów elektrycznych oraz w zakresie do 100kHz. </t>
  </si>
  <si>
    <t>Potencjał technologii wodorowych</t>
  </si>
  <si>
    <t>Potential of hydrogen technologies</t>
  </si>
  <si>
    <t>Celem pracy jest przeprowadzenie analizy techniczno-ekonomicznej stosowania  technologii wykorzystujących wodór. Zakres pracy obejmuje przedstawienie  przykładów zastosowania wodoru, technologii ich wytwarzania oraz analizę norm stosowania wodoru w Polsce.</t>
  </si>
  <si>
    <t>Wnukowska Bogumiła Dr hab. inż.</t>
  </si>
  <si>
    <t>Analiza czynników wpływających na efektywność ładowania pojazdów elektrycznych</t>
  </si>
  <si>
    <t>Analysis of factors influencing for loading effectiveness in the electric vehicles</t>
  </si>
  <si>
    <t>Celem  pracy  jest  porównanie  systemów  ładowania  pojazdów  elektrycznych, zdefiniowanie czynników występujących  w funkcjonowaniu infrastruktury służącej do ładowania elektrycznych pojazdów  oraz   dokonanie analizy ich wpływu na efektywność energetyczną.  Zakres pracy obejmuje przedstawienie rodzajów pojazdów elektrycznych i wymagań dotyczących stacji ładowania oraz przeprowadzenie studium wybranego przykładu.</t>
  </si>
  <si>
    <t>Energetyczne wykorzystanie biopaliw</t>
  </si>
  <si>
    <t>Fuels energetistic utilisation</t>
  </si>
  <si>
    <t>Celem pracy jest dokonanie oceny stosowania biopaliw jako nośnika energii oraz  zbadanie czynników wpływających na  efektywność energetyczną. Zakres pracy obejmuje zagadnienia związane z omówieniem rodzajów i charakterystyką biopaliw i biokomponentów, technologii produkcji ich wytwarzania oraz znaczeniem dla sektora transportowego w Polsce.</t>
  </si>
  <si>
    <t>Tariff application in the other energy consumer groups</t>
  </si>
  <si>
    <t>Celem pracy jest przegląd różnych rodzajów taryf, ich zakresu stosowania dla poszczególnych odbiorców energii oraz zaprezentowanie wybranego przykładu doboru taryfy wpływającej na zwiększenie efektywności energetycznej.  Zakres pracy obejmuje studia literaturowe związane z tematyką pracy, omówienie zasad kalkulacji taryf energii elektrycznej i przedstawienie przykładu doboru taryfy dla wybranego odbiorcy.</t>
  </si>
  <si>
    <t>Analysis of the efficiency of electricity management using a computer system on the example of a selected industrial plant</t>
  </si>
  <si>
    <t>Celem pracy jest analiza efektywności gospodarki energetycznej w wybranym zakładzie przemysłowym  z wykorzystaniem dedykowanych systemów komputerowych. W zakres pracy wchodzi analiza porównawcza  systemów komputerowych stosowanych w zakładach do zarządzania gospodarką energetyczną oraz omówienie systemu komputerowego funkcjonującego w wybranym zakładzie przemysłowym i jego ocena pod kątem prowadzenia efektywnego gospodarowania energią.</t>
  </si>
  <si>
    <t>Metody sporządzania bilansu energetycznego w zakładach przemysłowych</t>
  </si>
  <si>
    <t>Elaboration methods of the energy balance in the  industrial plants</t>
  </si>
  <si>
    <t>Czynniki wpływające na poziom niezawodności zasilania zakładów produkcyjnych</t>
  </si>
  <si>
    <t>The factors influenced on the level of productive plants power supply</t>
  </si>
  <si>
    <t>Analysis of energy management in the industrial plant</t>
  </si>
  <si>
    <t>Komputerowe systemy wspomagające zarządzanie gospodarką energetyczną w zakładach przemysłowych</t>
  </si>
  <si>
    <t>Computer systems aided energy management in the industrial plants</t>
  </si>
  <si>
    <t>Automatyka Przemysłowa_mgr_AMU</t>
  </si>
  <si>
    <t>Innowacyjna gospodarka w zakładach produkcyjnych</t>
  </si>
  <si>
    <t>Innovation economy in the productive plants</t>
  </si>
  <si>
    <t>Koszty i taryfy  energii elektrycznej</t>
  </si>
  <si>
    <t xml:space="preserve">Costs and tariffs of electric energy  </t>
  </si>
  <si>
    <t xml:space="preserve">Celem pracy jest ocena stosowania różnych  taryf dla wybranych  odbiorców oraz analiza ponoszonych kosztów za zużycie energii w aspekcie minimalizacji tych kosztów. W pracy należy zaprezentować  przykład doboru taryfy dla wybranego odbiorcy. </t>
  </si>
  <si>
    <t xml:space="preserve">
Zastosowanie liczników energii elektrycznej w procesach przemysłowych </t>
  </si>
  <si>
    <t xml:space="preserve">Application of electric energy meters in the industrial processes </t>
  </si>
  <si>
    <t>Celem pracy jest wykorzystanie liczników energii elektrycznej w procesach produkcyjnych w kierunku prowadzenia racjonalnej gospodarki energetycznej. Zakres pracy obejmuje przedstawienie  rodzajów liczników energii elektrycznej, możliwości ich  wykorzystania  w procesach przemysłowych oraz podanie przykładu zastosowania licznika dla wybranego odbiorcy.</t>
  </si>
  <si>
    <t>Racjonalne gospodarowanie energią w procesach  produkcyjnych</t>
  </si>
  <si>
    <t>Rational energy management in the productive processes</t>
  </si>
  <si>
    <t>Strategia funkcjonowania dużego  odbiorcy na rynku energii</t>
  </si>
  <si>
    <t>Strategy of large receiver function on energy market</t>
  </si>
  <si>
    <t>Szanse i zagrożenia budowy elektrowni atomowych</t>
  </si>
  <si>
    <t>Chance and emergency of  atomic power stations building</t>
  </si>
  <si>
    <t>Rozwój gospodarki wodorowej w Polsce</t>
  </si>
  <si>
    <t>Development of hydrogen management in Poland</t>
  </si>
  <si>
    <t>Automatyczna regulacja napięcia w transformatorach SN/nn, związana z produkcją energii z OZE</t>
  </si>
  <si>
    <t>Automatic voltage adjustment in MV/LV transformers in terms of working with decentralized production of electrical energy from renewable energy sources</t>
  </si>
  <si>
    <t>Herlender Kazimierz Dr inż.</t>
  </si>
  <si>
    <t>Wykorzystanie zasilaczy UPS w systemach zasilania awaryjnego</t>
  </si>
  <si>
    <t>The use of UPS units in emergency power systems</t>
  </si>
  <si>
    <t>Analiza systemu zarządzania poziomem napięcia i mocą bierną w GG-6 Kopalni Polkowice-Sieroszowice</t>
  </si>
  <si>
    <t>Analysis of the voltage level and reactive power management systems in CC-6 of the Polkowice-Sieroszowice Mine</t>
  </si>
  <si>
    <t>Celem pracy jest przedstawienie rozwiązań technicznych optymalizacji poziomu napięcia i gospodarki mocą bierną odbiorników przyłączonych do sieci kopalnianej z podziałem poziomów napięć oraz rodzaju zabudowanych urządzeń w GG-6 kopalni Polkowice -Sieroszowice. Zakres pracy obejmuje wykonanie badań wielkości elektrycznych w sieci kopalnianej w wybranych punktach oraz analizę otrzymanych pomiarów.</t>
  </si>
  <si>
    <t>The use of the EcoStruxure Power Design  program from Schneider Electric to design low voltage electrical installations</t>
  </si>
  <si>
    <t xml:space="preserve">Analiza techniczna i ekonomiczna wykorzystania szynoprzewodów w instalacjach elektrycznych </t>
  </si>
  <si>
    <t>Technical and economic analysis of the use of busbars in electrical installations</t>
  </si>
  <si>
    <t>Projektowanie oświetlenia podstawowego i oświetlenia awaryjnego w wybranym obiekcie przemysłowym</t>
  </si>
  <si>
    <t>Designing basic lighting and emergency lighting in a selected industrial facility</t>
  </si>
  <si>
    <t>Celem pracy jest zaprojektowanie oświetlenia podstawowego oraz oświetlenia awaryjnego dla wybranego obiektu przemysłowego z wykorzystaniem wybranego programu typu CAD do projektowania oświetlenia. 
Zakres pracy obejmuje wykonanie obliczeń dla kilku różnych opraw oświetleniowych i wybranie rozwiązania najlepszego oraz zaprojektowanie dla tego rozwiązania instalacji zasilającej.</t>
  </si>
  <si>
    <t>Operating instructions for electric power devices as documents of the quality management system</t>
  </si>
  <si>
    <t>Dąbrowska-Kauf Grażyna Dr inż.</t>
  </si>
  <si>
    <t>Assessment of protection against electric shock in electrical installations of residential buildings</t>
  </si>
  <si>
    <t>Thermal imaging diagnostics of the elements of the power supply system of an industrial recipient</t>
  </si>
  <si>
    <t>Profile zużycia energii elektrycznej odbiorców przemysłowych w optymalizacji efektywności energetycznej</t>
  </si>
  <si>
    <t>Electricity consumption profiles of industrial recipients in the optimization of energy efficiency</t>
  </si>
  <si>
    <t>Analiza  niezawodności dostaw energii elektrycznej spółki dystrybucyjnej</t>
  </si>
  <si>
    <t>Analysis of the reliability of electricity supply of a distribution company.</t>
  </si>
  <si>
    <t>A financial futures market on the electricity exchange market</t>
  </si>
  <si>
    <t>Increasing energy efficiency as a result of reactive power flow management in an industrial plant</t>
  </si>
  <si>
    <t>Analysis of electricity consumption in households</t>
  </si>
  <si>
    <t>Management of used elements of renewable energy installations</t>
  </si>
  <si>
    <t>Connection to the power grid of the RES installation</t>
  </si>
  <si>
    <t>Energy efficiency of photovoltaic installations in multi-family buildings</t>
  </si>
  <si>
    <t>Calibration of the magnetic field meter of the frequency 50 Hz</t>
  </si>
  <si>
    <t>Szuba Marek Dr inż.</t>
  </si>
  <si>
    <t>Possibilities of using an isotropic coil probe cooperating with a digital multimeter as a measure of magnetic field strength</t>
  </si>
  <si>
    <t>Opracowanie koncepcji stanowiska laboratoryjnego do badania charakterystyki częstotliwościowej mierników pola magnetycznego.</t>
  </si>
  <si>
    <t>Development of the laboratory stand concept for testing the frequency response of magnetic field meters</t>
  </si>
  <si>
    <t>Celem pracy jest zaprojektowanie oraz wykonanie stanowiska do badania charakterystyki częstotliwościowej wskazanych mierników natężenia pola magnetycznego. W zakres pracy wchodzi przebadanie wskazanych mierników natężenia pola magnetycznego i wyznaczenie ich charakterystyki częstotliwościowej.</t>
  </si>
  <si>
    <t>Possibilities of using low-sag cables to increase the load capacity of high voltage overhead lines</t>
  </si>
  <si>
    <t>Celem pracy jest przeanalizowanie możliwości oraz skutków zastosowania przewodów niskozwisowych do zwiększenia obciążalności istniejących linii napowietrznych wysokiego napięcia. Zakres pracy obejmuje dokonanie przeglądu dostępnych na rynku przewodów niskozwisowych, ich charakterystyk wraz z identyfikacją rozkładów składowych pola elektromagnetycznego w linii wyposażonej w tego rodzaju przewody.</t>
  </si>
  <si>
    <t xml:space="preserve"> Influence of weather conditions on the level of audible noise generated by the extra high voltage (EHV) transmission lines</t>
  </si>
  <si>
    <t>Celem pracy jest analityczne przeanalizowanie wpływu warunków pogodowych na poziom hałasu wytwarzanego przez linie napowietrzne najwyższych napięć. W  zakres pracy wchodzi modyfikacja programu komputerowego służącego do obliczania poziomu hałasu w sąsiedztwie linii napowietrznych w różnych warunkach pogodowych.</t>
  </si>
  <si>
    <t>Celem pracy jest ocena oddziaływania na środowisko farm wiatrowych na etapie budowy i eksploatacji. Zakres pracy obejmuje jakościową i ilościową identyfikację czynników fizycznych oddziałujących na środowisko w okresie budowy i późniejszej eksploatacji farm wiatrowych, stosowanie do wymogów zawartych w aktach prawnych, przede wszystkim w ustawie Prawo ochrony środowiska.</t>
  </si>
  <si>
    <t>Modern electrical installation in a single-family house</t>
  </si>
  <si>
    <t xml:space="preserve">Celem pracy jest opracowanie instalacji elektrycznej o podwyższonym standardzie w przykładowym domu jednorodzinnym.
W zakres pracy wchodzi omówienie wymagań stawianych nowoczesnym instalacjom w zakresie planowania, standardu wyposażenia i sterowania różnymi systemami instalacyjnymi spotykanymi w domach jednorodzinnych, krótka analiza  możliwości realizacji założonych funkcji sterowania oraz praktyczna weryfikacja opracowanych zasad poprzez opracowanie projektu instalacji o wysokim standardzie wyposażenia w wybranym domu jednorodzinnym. </t>
  </si>
  <si>
    <t>Kobusiński Mirosław Mgr inż.</t>
  </si>
  <si>
    <t>Celem pracy jest opracowanie układu automatycznego sterowania parkingiem w galerii handlowej z wykorzystaniem wybranego przekaźnika PLC. W zakres pracy wchodzi analiza wymagań funkcjonalnych dla tego typu obiektu, zaprojektowanie układu oraz jego przetestowanie w warunkach laboratoryjnych z wykorzystaniem przekaźników będących do dyspozycji  w laboratoriach Katedry Energoelektryki.</t>
  </si>
  <si>
    <t>Celem pracy jest opracowanie układu zasilania i instalacji elektrycznej w zakładzie przemysłowym z wydzielonymi strefami pożarowymi zgodnie z obowiązującymi przepisami i normami. W zakres pracy wchodzi analiza przepisów i norm przedmiotowych, wytycznych projektowania instalacji w strefach pożarowych i ich praktyczna ocena na podstawie opracowanego projektu instalacji w zadanym obiekcie.</t>
  </si>
  <si>
    <t>Weryfikacja zasad i wytycznych  projektowania instalacji elektrycznych w obiektach służby zdrowia na przykładzie kliniki stomatologicznej</t>
  </si>
  <si>
    <t>Verification of the principles and guidelines for designing electrical installations in healthcare facilities on the example of a dental clinic</t>
  </si>
  <si>
    <t>Celem pracy jest praktyczna weryfikacja zasad projektowania instalacji elektrycznych w obiekcie służby zdrowia o charakterze kliniki stomatologicznej. Dla zadanego obiektu kliniki należy przeanalizować wymagania przepisów i wytycznych norm i zgodnie z nimi  ustalić założenia wstępne, dobrać niezbędne wyposażenie i zaprojektować instalację odbiorczą w obiekcie wraz z elementami projektu budowlanego.</t>
  </si>
  <si>
    <t>Celem pracy jest ocena rozwiązań w zakresie automatyki budynkowej, oferowanej przez firmę SATEL. W zakres pracy wchodzi analiza rozwiązań technicznych i funkcjonalnych oraz próba ich porównania do wybranych systemów automatyki, a następnie opracowanie koncepcji instalacji w wybranym domu jednorodzinnym z wykorzystaniem oferowanych przez firmę możliwości i ocena zastosowanego rozwiązania.</t>
  </si>
  <si>
    <t>Analysis of the principles and guidelines for designing lighting for residential streets.</t>
  </si>
  <si>
    <t>Celem pracy jest praktyczna ocena kryteriów i zasad projektowania oświetlenia ulic na osiedlach mieszkaniowych. W zakres pracy wchodzi analiza przepisów i wytycznych norm, zasad projektowania i typowych sposobów realizacji takiego oświetlenia oraz praktyczna weryfikacja opracowanych zasad na przykładzie rzeczywistej ulicy osiedlowej, dla której należy zaprojektować oświetlenie.</t>
  </si>
  <si>
    <t>Stycznikowe układy sterowania stosowane w rozdzielnicach - analiza rozwiązań</t>
  </si>
  <si>
    <t>Contactor control systems used in switchboards - solution analysis</t>
  </si>
  <si>
    <t>Celem pracy jest analiza rozwiązań technicznych i funkcjonalnych stycznikowych układów sterowania stosowanych w prefabrykowanych rozdzielnicach elektroenergetycznych różnych producentów. W zakres pracy wchodzi m.in. analiza stosowanych układów sterowania silników,  parametrów technicznych i funkcjonalnych, możliwości rozbudowy i wytycznych doboru. W części praktycznej pracy należy dokonać praktycznej weryfikacji zasad doboru pól silnikowych  przez skonfigurowanie rozdzielnicy rozdzielczo-sterowniczej w przykładowym obiekcie przemysłowym.</t>
  </si>
  <si>
    <t>Celem pracy jest analiza zasad i kryteriów projektowania instalacji na placach budów. W zakres wchodzi analiza wymagań przepisów i norm  dotyczących tematu pracy, wytycznych projektowania instalacji na placach budów, w tym niezbędnego wyposażenia i praktyczna weryfikacja opracowanych zasad poprzez zaprojektowanie przykładowej instalacji zasilania placu budowy.</t>
  </si>
  <si>
    <t xml:space="preserve">Instalacja elektryczna w hali przemysłowej o podwyższonych wymaganiach dotyczących bezpieczeństwa i  pewności zasilania </t>
  </si>
  <si>
    <t>Electrical installation in an industrial hall with increased safety and reliability requirements</t>
  </si>
  <si>
    <t xml:space="preserve">
Verification of the principles of designing lighting for library objects</t>
  </si>
  <si>
    <t>Celem pracy jest praktyczna weryfikacja zasad i kryteriów projektowania oświetlenia obiektów bibliotecznych. W zakres pracy wchodzi analiza wymagań przepisów i norm dotyczących oświetlenia tego typu obiektów, opracowanie wymagań dotyczących funkcjonalności sterowania oświetleniem w tego typu obiektach, ocena oświetlenia w przykładowych obiektach rzeczywistych i praktyczna weryfikacja zasad projektowania oświetlenia na zadanym obiekcie rzeczywistym wraz z opracowaniem elementów projektu wykonawczego instalacji oświetleniowej.</t>
  </si>
  <si>
    <t xml:space="preserve">Celem pracy jest praktyczna ocena kryteriów i zasad projektowania oświetlenia obiektów przemysłowych o różnych wymaganiach dotyczących oświetlania stanowisk pracy. W zakres pracy wchodzi analiza wymagań przepisów i norm oraz zasad postępowania w przypadku obiektu przemysłowego wymagającego strefowego oświetlenia stanowisk pracy o różnych wymaganiach stanowisk pracy, wybór obiektu i praktyczna weryfikacja opracowanych zasad przez opracowanie projektu oświetlenia strefowego wraz z projektem instalacji oświetleniowej.  </t>
  </si>
  <si>
    <t>System rejestracji i wizualizacji parametrów środowiskowych dla potrzeb urządzeń lub obiektów elektroenergetycznych w oparciu o sterowniki programowalne PLC</t>
  </si>
  <si>
    <t>PLC based system to acquisition and visualization of environmental parameters for electric power equipment or facilities</t>
  </si>
  <si>
    <t>Celem pracy jest zaprojektowanie i wykonanie systemu do rejestracji i wizualizacji wybranych parametrów środowiskowych w zadanym obiekcie lub urządzeniu elektroenergetycznym. Pomiary mają być realizowane z wykorzystaniem programowalnych sterowników logicznych PLC wyposażonych w odpowiednie sensory. Dane pomiarowe będą gromadzone w pamięci sterownika, a następnie udostępniane, przez protokół http, w sieci Internet w formie strony www. Oprócz tego układ powinien umożliwiać  wizualizację danych pomiarowych w formie tabelarycznej, graficznej, itd. na lokalnym wyświetlaczu HMI.</t>
  </si>
  <si>
    <t>Pierz Piotr Dr inż.</t>
  </si>
  <si>
    <t>Cyfrowe zabezpieczenie częstotliwościowe z wykorzystaniem mikrokontrolera ARM</t>
  </si>
  <si>
    <t>ARM microcontroller based digital frequency relay</t>
  </si>
  <si>
    <t xml:space="preserve">Celem pracy jest wykonanie modelu cyfrowego zabezpieczenia częstotliwościowego w oparciu o nowoczesny mikrokontroler ARM. Do zadań dyplomanta należeć będzie:
- przegląd algorytmów pomiarowych oraz decyzyjnych stosowanych we współczesnych cyfrowych zabezpieczeniach częstotliwościowych,
- wybór algorytmu jaki zostanie zaimplementowany w pracy,
- przygotowanie sygnałów testowych,
- zbudowanie cyfrowego modelu zabezpieczenia z wykorzystaniem programu Matlab/Simulink i przeprowadzenie badań weryfikujących poprawność przyjętych rozwiązań,
- zaprojektowanie panelu operatorskiego i interfejsu użytkownika,
- implementacja algorytmów pomiarowych i decyzyjnych na docelowej platformie ARM,
- wykonanie badań sprawdzających,
Ponadto w pracy powinny się znaleźć się opis konstrukcji układu, projekt układu sterownika mikroprocesorowego, schematy blokowe opracowanych algorytmów, przykładowe wyniki testów oraz wnioski.
Układy wejściowych torów analogowych zabezpieczenia, jak i układy komunikacji i logiki nie wchodzą do zakresu pracy.
Osoba podejmująca się opracowania tematu powinna posiadać poszerzone zainteresowania i umiejętności z zakresu programowania w języku C, znajomość w zakresie cyfrowego przetwarzania sygnałów oraz umiejętności w konstruowaniu cyfrowych układów elektronicznych.
</t>
  </si>
  <si>
    <t>Cyfrowy sygnalizator zwarć dla sieci SN/nn. z radiowym modułem komunikacyjnym</t>
  </si>
  <si>
    <t>Digital indicators of fault spot for MV / LV networks with a radio communication module</t>
  </si>
  <si>
    <t>Celem pracy jest wykonanie modelu sygnalizatora zwarć dla sieci SN/nn. w oparciu o nowoczesny mikrokontroler ARM. Praca powinna zawierać opis koncepcji całego systemu, projekt układu sterownika mikroprocesorowego sygnalizatora, projekt moduł komunikacji zdalnej, projekt lokalnego zasilacza, schematy blokowe wykorzystanych algorytmów pomiarowych i decyzyjnych, wyniki przeprowadzonych praktycznych testów oraz wnioski.</t>
  </si>
  <si>
    <t>Cyfrowe zabezpieczenie nadprądowe  kierunkowe o charakterystyce zależnej z wykorzystaniem mikrokontrolera ARM</t>
  </si>
  <si>
    <t>ARM microcontroller based digital directional overcurrent protection relay with definite/inverse-time characteristic</t>
  </si>
  <si>
    <t>Celem pracy jest wykonanie modelu cyfrowego zabezpieczenia nadprądowego kierunkowego o charakterystyce zależnej w oparciu o nowoczesny mikrokontroler ARM. W pracy powinny się znaleźć się opis konstrukcji układu, projekt układu sterownika mikroprocesorowego, schematy blokowe wykorzystanych algorytmów pomiarowych i decyzyjnych, wyniki przeprowadzonych praktycznych testów oraz wnioski.</t>
  </si>
  <si>
    <t>Analiza rozwiązań stosowanych do szybkiego przywracania zasilania po uszkodzeniach w sieciach rozdzielczych</t>
  </si>
  <si>
    <t>Analysis of self healing techniques applied in distribution networks</t>
  </si>
  <si>
    <t>Zapoznanie się z rozwiązaniami stosowanymi w sieciach średniego napięcia do szybkiego automatycznego przywracania zasilania po wykryciu zwarcia. Analiza różnych metod z uwzględnieniem stosowanych konfiguracji sieci, aparatury rozdzielczej, algorytmów sterowania i sposobów komunikacji. Wskazane jest opracowanie i uruchomienie modeli symulacyjnych (Matlab/Simulink) do badania wybranych rozwiązań. Przygotowanie tekstu pracy dyplomowej.</t>
  </si>
  <si>
    <t>Rosołowski Eugeniusz Prof. dr hab. inż.</t>
  </si>
  <si>
    <t>Zapoznanie się z problematyką pierwotnej regulacji napięcia w sieci elektroenergetycznej. Regulacja mocy czynnej i biernej w generatorze synchronicznym. Zasady modelowania generatorów synchronicznych oraz regulatorów rozmytych w programie Matlab/Simulink. Modelowanie regulatora rozmytego do regulacji wzbudzenia generatora. Utworzenie modeli symulacyjnych do badania właściwości rozpatrywanego regulatora. Przeprowadzenie eksperymentów symulacyjnych i przygotowanie tekstu pracy.</t>
  </si>
  <si>
    <t>Modelowanie autotransformatora do analizy zwarć wewnętrznych</t>
  </si>
  <si>
    <t>Autotransformer modelling for analysis of internal faults</t>
  </si>
  <si>
    <t>Zapoznanie się z zasadami modelowania obwodów magnetycznych i elektrycznych w programie ATP-EMTP. Poznanie zasad tworzenia modeli matematycznych wielouzwojeniowych transformatorów i sposobów obliczania ich parametrów. Opracowanie modelu autotransformatora o schemacie połączeń Yyd z możliwością symulacji zwarć zwojowych w dowolnym uzwojeniu. Poznanie sposobów uniknięcia oscylacji numerycznych wynikających z ujemnych wartości parametrów R, X w schemacie zastępczym autotransformatora. Przeprowadzenie symulacji zwarć w wybranym autotransformatorze.</t>
  </si>
  <si>
    <t>Elektrotechnika_mgr_CPE</t>
  </si>
  <si>
    <t>Modelowanie autotransformatora do analizy zwarć wewnętrznych.</t>
  </si>
  <si>
    <t>To learn the principles of modelling magnetic and electric circuits in ATP-EMTP software. To get acquainted with the principles of creating mathematical models of multiwinding transformers and methods of calculating their parameters. Developing model of autotransformer with Yyd scheme with possibility to simulate inter-turn short circuits in any winding. Learning how to avoid numerical oscillations resulting from negative values of parameters R, X in the equivalent scheme of an autotransformer. Simulation of short circuits in a selected autotransformer.</t>
  </si>
  <si>
    <t>Badanie cyfrowych algorytmów stosowanych w różnicowych zabezpieczeniach transformatorów.</t>
  </si>
  <si>
    <t>Analysis of digital algorithms applied for power transformer protection against internal faults.</t>
  </si>
  <si>
    <t>Zapoznanie się z zasadami modelowania obwodów magnetycznych i elektrycznych w programie ATP-EMTP, a także z zasadami zabezpieczeń różnicowych transformatorów. Poznanie zasad tworzenia modeli matematycznych transformatorów i sposobów obliczania ich parametrów. Przeprowadzenie symulacji zwarć w wybranym modelu transformatora. Opracowanie i badanie zabezpieczenia różnicowego. Przygotowanie tekstu pracy.</t>
  </si>
  <si>
    <t xml:space="preserve">Analiza wymagań stawianych automatyce SynchroCheck stosowanej w sieciach średniego i wysokiego napięcia </t>
  </si>
  <si>
    <t xml:space="preserve">Analysis of the requirements for SynchroCheck automation used in medium and high voltage networks </t>
  </si>
  <si>
    <t>Habrych Marcin Dr hab. inż.</t>
  </si>
  <si>
    <t>Wykorzystanie kryterium Voltage Vector Shift w  elektroenergetycznej automatyce zabezpieczeniowej</t>
  </si>
  <si>
    <t xml:space="preserve">The use of the Voltage Vector Shift criterion in power system protection </t>
  </si>
  <si>
    <t>Analiza możliwości budowy magazynu energii elektrycznej z wykorzystaniem eksploatowanych baterii</t>
  </si>
  <si>
    <t xml:space="preserve">Analysis of the possibility of building an electricity storage with the use of operated batteries </t>
  </si>
  <si>
    <t>Active compensation of power losses in high-power transformers supplying converter circuits.</t>
  </si>
  <si>
    <t>Analiza możliwości zastosowania układów PMU w sieciach średniego napięcia</t>
  </si>
  <si>
    <t xml:space="preserve">Analysis of the possibility of using PMU systems in medium voltage networks </t>
  </si>
  <si>
    <t>Analiza możliwości pracy wyspowej mikrosieci średniego napięcia</t>
  </si>
  <si>
    <t xml:space="preserve">Analysis of the possible operation of a separate medium voltage microgrid </t>
  </si>
  <si>
    <t>Celem pracy jest zapoznanie z problemami występującymi przy zabezpieczaniu mikrosieci przed występującymi w niej zakłóceniami. Zakres pracy obejmuje przeprowadzenie szerokiej analizy literaturowej, dotyczącej możliwości pracy wyspowej oraz wykonanie modelu i symulacji komputerowych mikrosieci z różnymi źródłami generacji rozproszonej. Na podstawie przeprowadzonych badań należy określić kryteria i wartości rozruchowe, jakie należy zaprogramować w przekaźnikach w celu identyfikacji wybranych zakłóceń.</t>
  </si>
  <si>
    <t>Analiza kryteriów wykorzystywanych do detekcji pracy wyspowej części systemu elektroenergetycznego</t>
  </si>
  <si>
    <t xml:space="preserve">Analysis of the criteria used to detect the operation of the island part of the power system </t>
  </si>
  <si>
    <t>Analiza układów logiki programowalnej stosowanej w zabezpieczeniach elektroenergetycznych</t>
  </si>
  <si>
    <t xml:space="preserve">Analysis of programmable logic used in power protection </t>
  </si>
  <si>
    <t>Celem pracy jest zapoznanie z możliwością realizacji wyrafinowanych kryteriów zabezpieczeniowych w cyfrowych zabezpieczeniach elektroenergetycznych poprzez wykorzystanie układów logiki programowalnej. Zakres pracy obejmuje analizę możliwości programowania wybranych kryteriów zabezpieczeniowych przez różnych producentów zabezpieczeń, sposoby jej realizacji oraz zaprogramowanie wybranych kryteriów dla określonej stacji elektroenergetycznej.</t>
  </si>
  <si>
    <t>Estymacja parametrów dynamicznego modelu obciążenia przy użyciu metod sztucznej inteligencji</t>
  </si>
  <si>
    <t>Estimation of dynamic load model parameters using artificial intelligence techniques</t>
  </si>
  <si>
    <t>The aim of this project is to apply a selected artificial intelligence technique for estimation of dynamic load model parameters. The work should consist of a literature review of the state of the art methods already applied to the problem, modelling of the dynamic load and finally numerical results. The project is to be executed in Matlab with the use of appropriate Toolboxes.</t>
  </si>
  <si>
    <t>Regulski Paweł Dr inż.</t>
  </si>
  <si>
    <t>Adaptacyjna estymacja amplitudy sygnału sinusoidalnego niewrażliwa na zmiany częstotliwości</t>
  </si>
  <si>
    <t>Adaptive estimation of amplitude of a sinusoidal signal insensitive to frequency changes</t>
  </si>
  <si>
    <t>Celem pracy jest analiza dostępnych metod estymacji amplitudy sygnału sinusoidalnego niewrażliwych na zmiany częstotliwości. Praca powinna rozpocząć się krótkim przeglądem istniejących metod, a następnie należy opisać i zaimplementować wybrane z nich. W dalszej części należy przeprowadzić analizę i porównanie zaimplementowanych metod pod względem dokładności i szybkości działania, a wyniki przedstawić i omówić w pracy.</t>
  </si>
  <si>
    <t>Estymacja parametrów linii przesyłowej przy użyciu pomiarów synchronicznych</t>
  </si>
  <si>
    <t>Transmission line parameter estimation using synchronized measurements</t>
  </si>
  <si>
    <t>Celem pracy jest analiza możliwości estymacji parametrów linii przesyłowych przy użyciu pomiarów synchronicznych zebranych przez urządzenia PMU. Praca powinna rozpocząć się od przeglądu literaturowego związanego z badaną tematyką i ustalenia wymaganych warunków. W dalszej części należy zbudować model testowy linii przesyłowej i zaimplementować odpowiednie algorytmy estymacyjne w środowisku Matlab. W badaniach należy wziąć pod uwagę wpływ błędów pomiarowych na dokładność estymacji. Otrzymane wyniki należy opracować i przedstawić w pracy.</t>
  </si>
  <si>
    <t>Zapobieganie awariom wielkoobszarowym z wykorzystaniem Dynamicznej Obciążalności Linii przesyłowych</t>
  </si>
  <si>
    <t>Prevention of large-scale failures with use of the Dynamic Capacity of Transmission Lines</t>
  </si>
  <si>
    <t>Staszewski Łukasz Dr inż.</t>
  </si>
  <si>
    <t>Analiza pracy zabezpieczenia odległościowego w trakcie przeciążeń</t>
  </si>
  <si>
    <t>Distance protection operation during overloads</t>
  </si>
  <si>
    <t>Load encroachment problem analysis and solution for third zone of distance protection</t>
  </si>
  <si>
    <t>Analiza zjawiska oraz blokowanie zadziałania zabezpieczenia odległościowego w trakcie wkraczania trajektorii impedancji obciążenia w trzecią strefę</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</si>
  <si>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</si>
  <si>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Monitorowanie transformatorów elektroenergetycznych z wykorzystaniem pomiarów nieelektrycznych</t>
  </si>
  <si>
    <t>Transformer monitoring with non-electrical signals</t>
  </si>
  <si>
    <t>Basic electrical parameters of micro-cells and photovoltaic modules - laboratory stand</t>
  </si>
  <si>
    <t>Wiśniewski Grzegorz Dr inż.</t>
  </si>
  <si>
    <t>The use of a power amplifier to perform the frequency characteristics of current-voltage converters in the PLC frequency range. - laboratory station</t>
  </si>
  <si>
    <t>Celem pracy jest adaptacja lub wykonanie wzmacniacza mocy do celów zwiększenia zakresu prądu laboratoryjnego generatora częstotliwości. Wymuszenie prądów o wyższej częstotliwości ma posłużyć do wykonania charakterystyk częstotliwościowych przetworników prąd – napięcie w zakresie częstotliwości PLC. Do zakresu pracy oprócz wykonania stanowiska pomiarowego wchodzi przebadanie i wykonanie charakterystyk częstotliwościowych minimum jednego przetwornika prąd-napięcie.</t>
  </si>
  <si>
    <t>Autonomiczny układ do akwizycji danych w zakresie transmisji PLC</t>
  </si>
  <si>
    <t>Autonomous data acquisition system operating in PLC transmissions</t>
  </si>
  <si>
    <t>Celem pracy jest wykonanie elementu stanowiska badawczego do pomiaru sygnałów PLC. Zakres pracy obejmuje analizę literaturową zagadnień związanych pomiarami elektrycznymi, wykonanie oprogramowania zgodnego z kartą pomiarową (oprogramowanie powinno pozwalać na wybranie parametru, którego powtarzanie się lub cykliczne przetwarzanie będzie zapisywane), przykładowe pomiary sieci z obecnością i bez obecności zakłóceń w pasmie PLC oraz statystyczne zestawienie otrzymanych wyników.</t>
  </si>
  <si>
    <t>Symulacja kolumny małomocowego wyładowania elektrycznego w obrębie zestyku</t>
  </si>
  <si>
    <t>Simulation of low power electrical discharge column within a contact</t>
  </si>
  <si>
    <t>Celem pracy jest wykonanie symulacji zachowania się kolumny wyładowania elektrycznego pomiędzy stykami. Zakres pracy obejmuje analizę literaturową zagadnień związanych z wyładowaniami elektrycznymi oraz wykonanie symulacji takiego wyładowania w oparciu o rzeczywiste pomiary.</t>
  </si>
  <si>
    <t>Analiza działania kontrolera rezonansowego</t>
  </si>
  <si>
    <t>Analysis of operation of a resonant controller</t>
  </si>
  <si>
    <t>Brusiłowicz Bartosz Dr inż.</t>
  </si>
  <si>
    <t>Implementacja regulatora PID z wykorzystaniem platformy Arduino</t>
  </si>
  <si>
    <t>Implementation of a PID controller using the Arduino platform</t>
  </si>
  <si>
    <t>Praca ma na celu implementację regulator PID na platformie Arduino zintegrowanej ze środowiskiem Matlab/Simulink. W pracy zawarta będzie analiza bieżącej literatury dotyczącej tematu pracy oraz część praktyczna. Cześć praktyczna będzie obejmowała przygotowanie połączenia platformy Arduino ze środowiskiem Matlab/Simulink, dopasowanie poziomów napięć do współpracy ze stanowiskami laboratoryjnymi oraz implementację regulator PID. Przygotowany model będzie mógł być wykorzystany jako pomoc dydaktyczna.</t>
  </si>
  <si>
    <t>Analiza wymagań technicznych dla odnawialnych źródeł energii przyłączanych do systemu elektroenergetycznego</t>
  </si>
  <si>
    <t>Analysis of technical requirements for renewable energy sources connected to the power system</t>
  </si>
  <si>
    <t>Analiza sposobów identyfikacji wysokooporowych zwarć w systemach elektroenergetycznych</t>
  </si>
  <si>
    <t>Analysis of methods of identification of high-impedance faults in power systems</t>
  </si>
  <si>
    <t>Celem pracy jest zapoznanie się z problemem identyfikacji wysokooporowych zwarć, występujących w systemie elektroenergetycznym. Praca będzie się składała z części teoretycznej oraz praktycznej. Część teoretyczna będzie zawierała analizę aktualnej literatury dotyczącej zjawiska powstawania zwarć wysokooporowych oraz sposobów ich identyfikacji. Częścią praktyczną będzie implementacja wybranego algorytmu identyfikacyjnego w środowisku Matlab/Simulink.</t>
  </si>
  <si>
    <t>Impedancyjne  algorytmy lokalizacji zwarć w liniach napowietrznych dwutorowych</t>
  </si>
  <si>
    <t xml:space="preserve">Impedance based fault location algorithms on  overhead double-circuit lines </t>
  </si>
  <si>
    <t xml:space="preserve">Celem pracy jest charakterystyka lokalizacji zwarć w liniach napowietrznych dwutorowych przy wykorzystaniu algorytmów opartych na pomiarach impedancji. Zakres pracy obejmuje odwzorowanie w programie Matlab algorytmu lokalizacji zwarć dla  linii dwutorowej oraz  analizę dokładności przykładowych lokalizacji wykonanych z użyciem sygnałów pochodzących z symulacji zwarć w programie ATP-EMTP. </t>
  </si>
  <si>
    <t>Herlender Justyna Dr inż.</t>
  </si>
  <si>
    <t>Power system restoration strategy using shortest path approach</t>
  </si>
  <si>
    <t xml:space="preserve">The thesis includes a review of the literature on the strategies and methods of network restoration that can be used in the modern power system. As a part of the work, possible strategies will be described and compared. The work includes proposing, implementing and testing on a selected power system model at least one strategy for various restoration issues, including component restoration time and load priority. The thesis considers only a static approach of the netwrok restoration. </t>
  </si>
  <si>
    <t>Ocena stopnia realizacji polityki klimatycznej Unii Europejskiej w Polsce na tle innych krajów wspólnoty</t>
  </si>
  <si>
    <t>Assessment of the European Union's climate policy implementation in Poland compared to other countries</t>
  </si>
  <si>
    <t>Celem pracy jest analiza realizacji założonej polityki klimatycznej UE w Polsce w porównaniu z innymi członkami wspólnoty.  Zakres pracy obejmuje przedstawienie regulacji prawnych w zakresie polityki klimatycznej UE, opis realizacja celów polityki klimatycznej UE w Polsce oraz w innych krajach UE. Praca obejmuje również ocenę ekonomiczną wpływu polityki klimatycznej na gospodarkę wybranych krajów UE oraz prognozę rozwoju OZE w Polsce oraz wybranych krajach wspólnoty</t>
  </si>
  <si>
    <t>Algorytmy identyfikacji nasycenia elektroenergetycznych przekładników prądowych</t>
  </si>
  <si>
    <t>Current transformers saturation detection algorithms</t>
  </si>
  <si>
    <t>Celem pracy jest implementacja oraz przetestowanie skuteczności działania wybranych metod identyfikacji nasycenia przekładników prądowych. W tym celu student powinien zapoznać się różnymi algorytmami detekcji nasycenia przekładników prądowych, a następnie zaimplementować wybrane rozwiązania w środowisku Matlab/Simulink. Algorytmy te zostaną przetestowane przy użyciu sygnałów wygenerowanych w uprzednio przygotowanym modelu symulacyjnym przekładnika prądowego. Dodatkowo student powinien opracować układ detekcji nasycenia przekładników prądowych oparty na sztucznej sieci neuronowej. Efektem końcowym będzie opracowanie wyników i edycja pracy inżynierskiej.</t>
  </si>
  <si>
    <t>Bejmert Daniel Dr inż.</t>
  </si>
  <si>
    <t>Minimalizacja udarowych prądów magnesowania transformatora elektroenergetycznego</t>
  </si>
  <si>
    <t>Mitigation of power transformer magnetizing inrush currents</t>
  </si>
  <si>
    <t>Celem pracy jest testowanie różnych metod wykorzystywanych do łagodzenia udarowego magnesowania transformatora podczas jego załączenia. W pierwszym etapie pracy student powinien dokonać przeglądu oraz krytycznej oceny różnych metod minimalizacji udarowych prądów magnesowania. W etapie drugim, student powinien – wykorzystując program ATP/EMTP (lub MATLAB) – przygotować model fragmentu systemu elektroenergetycznego zawierający transformator. Następnie, w tak przygotowanym modelu, powinien dokonać analizy skuteczności działania wybranych metod minimalizacji udarowych prądów magnesowania.</t>
  </si>
  <si>
    <t>Neuronowy algorytm do pomiaru amplitudy</t>
  </si>
  <si>
    <t>Neural algorithm for amplitude measurement</t>
  </si>
  <si>
    <t>Solak Krzysztof Dr inż.</t>
  </si>
  <si>
    <t>Neuronowy algorytm do pomiaru częstotliwości</t>
  </si>
  <si>
    <t>Neural algorithm for frequency measurement</t>
  </si>
  <si>
    <t>Neuronowy algorytm do detekcji nasycenia przekładników prądowych</t>
  </si>
  <si>
    <t>Neural algorithm for the detection of saturation of CTs</t>
  </si>
  <si>
    <t>Neuronowy algorytm do detekcji udarowego prądu magnesowania transformatora</t>
  </si>
  <si>
    <t>Neural algorithm for detection of transformer magnetization inrush current</t>
  </si>
  <si>
    <t>Neuronowy algorytm do detekcji zapadów napięcia</t>
  </si>
  <si>
    <t>Neural algorithm to detect voltage dips</t>
  </si>
  <si>
    <t>Transmisja danych z wykorzystaniem sieci Ethernet w sterownikach PLC</t>
  </si>
  <si>
    <t>Data transmission via Ethernet in PLC controllers</t>
  </si>
  <si>
    <t>Celem pracy jest zapoznanie z problematyką transmisji przez sieć Ethernet. Zakres pracy obejmuje praktyczną weryfikację wybranych metod transmisji w sterownikach PLC.</t>
  </si>
  <si>
    <t>Staszewski Janusz Dr inż.</t>
  </si>
  <si>
    <t>Diagnostyka w sterownikach PLC</t>
  </si>
  <si>
    <t>Diagnostics in PLC controllers</t>
  </si>
  <si>
    <t>Celem pracy jest zapoznanie z problematyką diagnostyki przemysłowej. Zakres pracy obejmuje praktyczną weryfikację wybranych metod diagnostyki w sterownikach PLC</t>
  </si>
  <si>
    <t>Automatyczna linia do rozlewu farb z wykorzystaniem sterownika PLC</t>
  </si>
  <si>
    <t>Automatic line for bottling paints using a PLC controller</t>
  </si>
  <si>
    <t>Celem pracy jest zapoznanie z problematyką automatyki stosowanej w przemyśle na przykładzie rozlewni farb. Zakres pracy obejmuje  wykonanie symulacji linii rozlewu farb z wykorzystaniem sterownika PLC i panelu HMI.</t>
  </si>
  <si>
    <t xml:space="preserve">Wpływ emisji wtórnej generowanej przez sprzęt biurowy na transmisję PLC w pasmie częstotliwości 3-500 kHz </t>
  </si>
  <si>
    <t xml:space="preserve">The impact of secondary emission generated by office equipment on the PLC transmission in the frequency band 3-500 kHz </t>
  </si>
  <si>
    <t>Wąsowski Marek Dr inż.</t>
  </si>
  <si>
    <t>Celem pracy jest wykonanie modelu służącego do prezentacji podatności systemu zdalnego odczytu liczników energii elektrycznej na wybrane ataki cybernetyczne w aspekcie zagrożeń: dostępności i integralności danych przetwarzanych przez liczniki inteligentne. W zakres pracy wchodzi zaprojektowanie modelu wraz z opracowaniem dokumentacji technicznej, jego budowa i przetestowanie. Możliwe współautorstwo
 artykułu naukowego na ten temat</t>
  </si>
  <si>
    <t xml:space="preserve">Analiza wpływu pandemii  SARS-COV-2 na zachowania wybranych grup odbiorców w zakresie wykorzystania energii elektrycznej. </t>
  </si>
  <si>
    <t>Analysis of the impact of the SARS-COV-2 pandemic on the behavior of selected customer groups in the use of electricity</t>
  </si>
  <si>
    <t>Analiza europejskich i polskich regulacji  w zakresie wymagań technicznych przyłączania do sieci elektroenergetycznej mikroinstalacji z lokalnym magazynem energii.</t>
  </si>
  <si>
    <t>Analysis of European and Polish regulations regarding the technical requirements for connecting micro-installations with a local energy storage.</t>
  </si>
  <si>
    <t>Korekcja cyfrowa układów regulacji automatycznej</t>
  </si>
  <si>
    <t>Digital correction in automatic control systems</t>
  </si>
  <si>
    <t>Łukowicz Mirosław Dr hab. inż.</t>
  </si>
  <si>
    <t>System for rapid modeling of discrete dynamical systems using Arduino.</t>
  </si>
  <si>
    <t>Symulacyjna analiza zjawiska zwarcia łukowego</t>
  </si>
  <si>
    <t>Simulation analysis of arc fault phenomenon</t>
  </si>
  <si>
    <t>Praca ma na celu zapoznanie dyplomanta z problemem symulowania łuku elektrycznego występującego podczas zwarć w systemach elektroenergetycznych. Praca będzie obejmowała analizę aktualnej literatury dotyczącej zjawiska łuku i stosowanych w symulacjach opisów matematycznych oraz część symulacyjną. W części symulacyjnej dyplomant przygotuje model łuku w środowisku Matlab/Simulink oraz wykona testy walidacyjne.</t>
  </si>
  <si>
    <t>Metody pomiaru częstotliwości w systemach elektroenergetycznych</t>
  </si>
  <si>
    <t>Frequency measurement methods in power systems</t>
  </si>
  <si>
    <t>Celem pracy jest analiza i porównanie wybranych metod pomiaru częstotliwości stosowanych w systemach elektroenergetycznych. Praca powinna rozpocząć się od krótkiego przeglądu literatury i opisu dostępnych metod pomiaru częstotliwości. W kolejnym kroku należy zaimplementować wybrane metody i dokonać ich porównania przy pomocy odpowiednich sygnałów testowych w środowisku Matlab. Wyniki należy opracować i zamieścić w pracy.</t>
  </si>
  <si>
    <t>Wykrywanie zwarć w liniach przesyłowych przy różnych warunkach przedzwarciowych</t>
  </si>
  <si>
    <t>Detection of faults in transmission lines in different pre-fault conditions</t>
  </si>
  <si>
    <t>Celem pracy jest zaproponowanie metody detekcji zwarć w liniach przesyłowych działającej w różnych warunkach pracy linii. Należy uwzględnić różne moce zwarciowe systemów zasilających linię oraz różne kierunki przepływu mocy przed zwarciem. Pracę należy rozpocząć od przeglądu podstawowych zabezpieczeń linii przesyłowej oraz analizy ich działania. Następnie należy opracować algorytm zabezpieczenia o większej skuteczności działania. Otrzymane wyniki następnie opracować i zamieścić w pracy.</t>
  </si>
  <si>
    <t>Wpływ udarowego magnesowania transformatorów elektroenergetycznych na niezawodność działania zabezpieczeń nadprądowych</t>
  </si>
  <si>
    <t>Transformer magnetizing inrush influence on overcurrent protection reliability</t>
  </si>
  <si>
    <t>Celem pracy jest analiza teoretyczna zjawiska udarowego magnesowania transformatora oraz jego wpływu na działanie zabezpieczeń nadprądowych transformatora oraz innych obiektów systemu elektroenergetycznego. Dodatkowo zadaniem dyplomanta będzie dokonanie przeglądu, krytycznej oceny oraz zaproponowanie nowych metod pozwalających odstroić rozpatrywane zabezpieczenia od udarowego prądu magnesowania transformatora. Badanie algorytmów zostanie przeprowadzone z wykorzystaniem sygnałów wygenerowanych przy użyciu programu Matlab/Simulink. Efektem końcowym będzie opracowanie wyników i edycja pracy inżynierskiej.</t>
  </si>
  <si>
    <t>Zabezpieczenie sieci promieniowej średniego napięcia od pracy wyspowej</t>
  </si>
  <si>
    <t>Anti-islanding protection for a radial distribution network</t>
  </si>
  <si>
    <t>Wykorzystanie elementów logiki rozmytej do realizacji zabezpieczenie transformatora elektroenergetycznego</t>
  </si>
  <si>
    <t>Fuzzy logic based power transformer protection</t>
  </si>
  <si>
    <t>Celem pracy będzie opracowanie algorytmu decyzyjnego zabezpieczenia różnicowego transformatora elektroenergetycznego, który wykorzystywać będzie teorię zbiorów rozmytych. W tym celu student powinien dobrać odpowiedni zestaw wielkości kryterialnych, a następnie zaproponować optymalne funkcje przynależności oraz mechanizm wnioskowania rozmytego. Testowanie zaproponowanego algorytmu będzie prowadzone z użyciem oprogramowania Matlab/Simulink, po uprzednim przygotowaniu trójfazowego modelu układu sieci WN z rozpatrywanym transformatorem oraz dokładnym odwzorowaniem toru pomiarowego. Analiza poprawności działania zaproponowanego algorytmy będzie prowadzona dla różnych sytuacji zakłóceniowych. Efektem końcowym będzie opracowanie wyników i edycja pracy magisterskiej.</t>
  </si>
  <si>
    <t>Lokalizacja zwarć w linii przesyłowej bez znajomości jej parametrów</t>
  </si>
  <si>
    <t>Localizing faults on transmission line without knowledge of its parameters</t>
  </si>
  <si>
    <t>Celem pracy jest opracowanie algorytmu do lokalizowania zwarć w linii przesyłowej, tak by zostały wyeliminowane jej parametry. Sformułowany algorytm należy przetestować z użyciem sygnałów zwarciowych pochodzących z symulacji zwarć w testowej linii przesyłowej.</t>
  </si>
  <si>
    <t>Iżykowski Jan Prof. dr hab. inż.</t>
  </si>
  <si>
    <t>Zabezpieczenie odległościowe linii elektroenergetycznej z rozszerzanym oknem pomiarowym</t>
  </si>
  <si>
    <t>Distance protection of power line with expanding measurement window</t>
  </si>
  <si>
    <t>It is expected to formulate a measurement algorithm with expanding measurement window. The formulated algorithm has to be compared with the algorithm having fixed window width. For this purpose fault signals from ATP-EMTP simulation have to be applied.</t>
  </si>
  <si>
    <t>Pomiar amplitudy sygnału z wykorzystaniem SSN</t>
  </si>
  <si>
    <t>Magnitude measurement with ANN aplication</t>
  </si>
  <si>
    <t xml:space="preserve">Analiza literaturowa możliwości wykorzystania sztucznych sieci neuronowych w pomiarach amplitudy. Student w pracy powinien przedstawić wyniki analizy literaturowej wraz z oceną możliwości realizacji wybranej SSN. Zakres pracy obejmuje realizację, wykorzystując środowisko Matlab/Simulink, wybranych standardowych algorytmów pomiarowych oraz opracowaną SSN. Praca powinna zawierać analizę porównawczą jakości uzyskanych wyników za pomocą obu metod. </t>
  </si>
  <si>
    <t>Identyfikacja modeli stanów pracy silnika PMSM za pomocą głębokich sieci neuronowych typu LSTM na podstawie analizy prądów fazowych</t>
  </si>
  <si>
    <t xml:space="preserve">Identification of operating states models of PMSM  using the LSTM deep neural networks based on  analysis of the phase currents. </t>
  </si>
  <si>
    <t>Cel: Wykorzystanie głębokich sieci neuronowych typu LSTM do identyfikacji wybranych stanów pracy zamodelowanego silnika PMSM na podstawie analizy jego prądów fazowych.
Zakres: Analiza literatury; wybór stanów pracy (mogą to być również uszkodzenia) silnika do zamodelowania w środowisku Matlab-Simulink; zamodelowanie obiektu;  wykonanie symulacyjnych badań eksperymentalnych zakończone utworzeniem zbiorów danych dla potrzeb uczenia i testowanie sieci LSTM; napisanie programu/skryptu, w którym będzie możliwy dobór konfiguracji, wytrenowanie i przetestowK6:M42anie sieci głębokiej; redakcja pracy.</t>
  </si>
  <si>
    <t>Nalepa Radosław Dr inż.</t>
  </si>
  <si>
    <t>Identyfikacja wybranych symptomów uszkodzeń przetwornicy typu Boost za pomocą  głębokiej sieci neuronowej na podstawie analizy  prądów i napięć</t>
  </si>
  <si>
    <t>Identification of selected faults symptoms of the Boost converter using a deep neural network based on the analysis of currents and voltages.</t>
  </si>
  <si>
    <t>Wydobywanie cech sygnałów akustycznych urządzeń elektrycznych za pomocą funkcji Matlab 'a dla potrzeb głębokiego uczenia</t>
  </si>
  <si>
    <t>Extraction of acoustic signals features of an electric device by means of Matlab functions for deep learning needs</t>
  </si>
  <si>
    <t>Cel pracy: Stworzenie środowiska do pozyskiwania informacji w postaci cech sygnałów akustycznych pochodzących od urządzeń elektrycznych/przenośnych narzędzi elektrycznych/urządzeń AGD (jedno do wyboru) w różnych stanach ich pracy. Pozyskane cechy muszą spełniać wymagania ogólne stawiane wektorom uczącym i testującym głębokich sieci neuronowe.  Zakres pracy: Analiza literatury; wybór obiektu do badań eksperymentalnych; napisanie programu/skryptu w środowisku Matlab wraz z jego testami jednostkowymi i integracyjnymi; wykonanie badań eksperymentalnych zakończone zebraniem zbiorów danych do dalszego przetwarzania; analiza zmierzonych  danych przy wykorzystaniu napisanego programu; redakcja pracy.</t>
  </si>
  <si>
    <t>Identyfikacja transmitancji wyjście-do- sterowanie konwerterów napięcia DC-DC</t>
  </si>
  <si>
    <t>Identification of control-to-output transfer functions of DC-DC converters</t>
  </si>
  <si>
    <t>Analiza wybranych sygnałów w napędzie z silnikiem typy PMSM jako wstęp do jego zaawansowanej diagnostyki</t>
  </si>
  <si>
    <t>Analysis of selected PMSM drive signals as introduction to its advanced diagnostics.</t>
  </si>
  <si>
    <t>Cel pracy: Wybór, analiza i wizualizacja przebiegów sygnałów sterowania oraz mocowych w napędzie z silnikiem typu PMSM w różnych stanach pracy. W szczególności przy różnych i w różnym stopniu uszkodzeniach silnika PMSM.
Zakres pracy: Analiza literatury;  opracowanie  modelu symulacyjnego napędu;  wykonanie badań symulacyjnych; badanie wybranych przebiegów/sygnałów pod kątem diagnostyki uszkodzeń silnika  zarówno o charakterze elektrycznym jak i mechanicznym; redakcja pracy.</t>
  </si>
  <si>
    <t>Zastosowanie zasobników energii w mikrosieciach</t>
  </si>
  <si>
    <t>Usage of energy storage in microgrids</t>
  </si>
  <si>
    <t>Okoń Tomasz Dr inż.</t>
  </si>
  <si>
    <t>Optymalna lokalizacja dodatkowych źródeł mocy biernej w sieci przesyłowej metodą Tabu Search</t>
  </si>
  <si>
    <t>Optimal placement of additonal Var sources in power system by Tabu Search algorithm</t>
  </si>
  <si>
    <t>Geomagnetycznie indukowane prądy w sieciach elektroenergetycznych</t>
  </si>
  <si>
    <t>Geomagnetically induced currents in power grids</t>
  </si>
  <si>
    <t>Metody statycznej estymacji stanu systemu elektroenergetycznego</t>
  </si>
  <si>
    <t xml:space="preserve">Static state estimation methods of power system </t>
  </si>
  <si>
    <t>Metody statycznej estymacji stanu systemu elektroenergetycznego z wykorzystaniem pomiarów PMU</t>
  </si>
  <si>
    <t>Static state estimation methods of power system with PMU measurements</t>
  </si>
  <si>
    <t>Modelowanie systemu HVDC do obliczeń rozpływów mocy</t>
  </si>
  <si>
    <t>Modelling of HVDC systems for power flow calculations</t>
  </si>
  <si>
    <t>System badania poprawności pomiarów w stacji elektroenergetycznej dla potrzeb monitorowania</t>
  </si>
  <si>
    <t>A system of checking correctness of measurement data in a substation for monitoring purposes.</t>
  </si>
  <si>
    <t xml:space="preserve">Charakterystyka systemów pomiarowych w stacji elektroenergetycznej oraz istniejących procedur badania poprawności pomiarów. Zaprojektowanie systemu praktycznej realizacji takiego badania.
</t>
  </si>
  <si>
    <t>Wilkosz Kazimierz Prof. dr hab. inż.</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</si>
  <si>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</si>
  <si>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</si>
  <si>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</si>
  <si>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Wpływ zainstalowania szeregowej baterii kondensatorów w linii elektroenergetycznej na napięcia w sieci elektroenergetycznej</t>
  </si>
  <si>
    <t>Impact of installation of a series capacitor bank in a power line on voltages in a power network.</t>
  </si>
  <si>
    <t xml:space="preserve">Obliczeniowe określenie wpływu pojemności szeregowej baterii kondensatorów na napięcia w sieci elektroenergetycznej. Określenie właściwości rozwiązania zakładającego stosowanie  szeregowych baterii kondensatorów.
</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</si>
  <si>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</si>
  <si>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</si>
  <si>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</si>
  <si>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Analiza wpływu generacji rozproszonej na rozpływ mocy w sieci elektroenergetycznej</t>
  </si>
  <si>
    <t>Krytyczny przegląd metod określania wpływu mocy węzłowych na rozpływ mocy w sieci elektroenergetycznej. Obliczeniowa analiza związków pomiędzy mocami generacji w poszczególnych węzłach sieci elektroenergetycznej i rozpływem mocy w tej sieci. Ilościowa charakterystyka tych związków.</t>
  </si>
  <si>
    <t>Wykrywanie obciążeń w systemie elektroenergetycznym dominujących ze względu na  systemowe straty mocy czynnej</t>
  </si>
  <si>
    <t>Identification of loads in a power system from the viewpoint of the system active-power losses.</t>
  </si>
  <si>
    <t>Krytyczna analiza sposobów wyznaczania systemowych strat mocy czynnej. Analiza czynników wpływających na straty mocy czynnej. Ilościowa charakterystyka wpływu obciążeń systemu elektroenergetycznego na straty mocy czynnej w tym systemie. Opracowanie sposobu ustalania dominujących obciążeń systemu elektroenergetycznego z punktu widzenia systemowych strat mocy czynnej.</t>
  </si>
  <si>
    <t>Wyznaczanie zbioru wyłączeń krytycznych w systemie elektroenergetycznym</t>
  </si>
  <si>
    <t xml:space="preserve">Determining a set of contingencies in a power system.
</t>
  </si>
  <si>
    <t xml:space="preserve">Review of the methods for contingency screening. Developing a program for a chosen method.  Analysis of features of the considered method.
</t>
  </si>
  <si>
    <t>Inteligentne przetwarzanie danych pomiarowych w stacji elektroenergetycznej -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</si>
  <si>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</si>
  <si>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</si>
  <si>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Modelowanie i symulacja współpracy instalacji fotowoltaicznej z Internetem Rzeczy</t>
  </si>
  <si>
    <t xml:space="preserve">Modeling and simulation of PV installation integration with Internet of Things </t>
  </si>
  <si>
    <t>Celem pracy jest opracowanie modelu i przeprowadzenie symulacji w środowisku CISCO Packet Tracer komunikacji instalacji fotowoltaicznej z Internetem Rzeczy (IoT ). Zakres pracy: zapoznanie się z dostępnymi technologiami komunikacyjnymi możliwymi do wykorzystania w instalacjach OZE; zapoznanie się ze środowiskiem CISCO Packet Tracer; opracowanie modelu sieci komunikacji  instalacji z IoT i symulacja; wnioski.</t>
  </si>
  <si>
    <t>Łukomski Robert Dr inż.</t>
  </si>
  <si>
    <t>Modelowanie i symulacja sieci komunikacyjnej w inteligentnym budynku</t>
  </si>
  <si>
    <t xml:space="preserve">Modeling and simulation of network communication in smart building </t>
  </si>
  <si>
    <t>Celem pracy jest opracowanie modelu i przeprowadzenie symulacji w środowisku CISCO Packet Tracer sieci komunikacyjnej  w inteligentnym budynku. Zakres pracy: zapoznanie się z dostępnymi technologiami komunikacyjnymi możliwymi do wykorzystania w inteligentnych budynkach; zapoznanie się ze środowiskiem CISCO Packet Tracer; opracowanie modelu sieci komunikacji  w inteligentnym budynku i symulacja (program CISCO Packet Tracer); wnioski.</t>
  </si>
  <si>
    <t xml:space="preserve">Optymalizacja hybrydowego układu wykorzystującego odnawialne źródła energii </t>
  </si>
  <si>
    <t>Optimization of hybrid generation system based on renewable energy sources</t>
  </si>
  <si>
    <t>Celem pracy jest przygotowanie modelu i przeprowadzenie symulacji pracy hybrydowego układu wytwarzania energii elektrycznej wykorzystującego odnawialne źródła energii. Zakres pracy: zapoznanie się z technologiami wytwarzania energii wykorzystującymi OZE; zapoznanie się ze programem iHOGA (wersja edukacyjna); opracowanie modelu prostego hybrydowego układu wytwórczego bazującego na OZE; przeprowadzenie optymalizacji technicznej i ekonomicznej parametrów układu dla wybranych profili zapotrzebowania na energię; analiza uzyskanych wyników; wnioski.</t>
  </si>
  <si>
    <t>Wpływ mechanizmów wsparcia dla energetyki prosumenckiej na efektywność ekonomiczną produkcji energii</t>
  </si>
  <si>
    <t>Impact of support system for prosumers on economic efficiency of energy production</t>
  </si>
  <si>
    <t xml:space="preserve">Celem pracy jest przeprowadzenie analizy porównawczej systemu net-meteringu i net-billingu na efektywność ekonomiczną produkcji energii w prosumenckich mikroinstalacjach OZE. Zakres pracy: charakterystyka technologii OZE stosowanych w instalacjach prosumenckich; krajowe mechanizmy i instrumenty wsparcia rozwoju energetyki prosumenckiej; wariantowa analiza efektywności ekonomicznej mikroinstalacji OZE; ocena opłacalności ekonomicznej przy zastosowaniu różnych mechanizmów wsparcia; wnioski </t>
  </si>
  <si>
    <t xml:space="preserve">Analiza techniczna i ekonomiczna funkcjonowania instalacji fotowoltaicznej </t>
  </si>
  <si>
    <t>Technical and economic analysis of photovoltaic installation</t>
  </si>
  <si>
    <t>Celem pracy jest przeprowadzenie analizy technicznej i ekonomicznej działania instalacji fotowoltaicznej w oparciu o dostępne dane pomiarowe i techniczne. Zakres pracy: zapoznanie się z budową i działaniem instalacji fotowoltaicznych; analiza potencjału produkcji energii w instalacji na postawie danych technicznych urządzeń i pomiarów nasłonecznienia; analiza efektywności instalacji fotowoltaicznej w oparciu o wskaźniki oceny jej funkcjonowania z wykorzystaniem danych pomiarowych; podsumowanie wyników; wnioski.</t>
  </si>
  <si>
    <t>Tłumienie kołysań mocy w systemie elektroenergetycznym przez stabilizator systemowy</t>
  </si>
  <si>
    <t xml:space="preserve">Damping power swings by power system stabilizer </t>
  </si>
  <si>
    <t>Celem pracy jest przeprowadzenie doboru parametrów układu stabilizatora systemowego (PSS) i ich weryfikacja za pomocą symulacji komputerowej. Zakres pracy: zapoznanie się problematyką stabilności lokalnej sytemu elektroenergetycznego; zapoznanie się z działaniem stabilizatora systemowego, jego modelem transmitancyjnym oraz wybranymi metodami doboru parametrów (stałe czasowe, współczynnik wzmocnienia); opracowanie modelu komputerowego układu generator-sieć sztywna z układem PSS i dobór jego parametrów; badania symulacyjne wpływu stabilizatora na zachowanie się układu; analiza uzyskanych wyników; wnioski.</t>
  </si>
  <si>
    <t xml:space="preserve">Opracowanie aplikacji do symulacji ustalonego stanu pracy elektroenergetycznych linii przesyłowych </t>
  </si>
  <si>
    <t xml:space="preserve">Application development for transmission power line steady state simulation </t>
  </si>
  <si>
    <t>Celem pracy jest opracowanie w środowisku Matlab AppDesigner aplikacji do symulacji ustalonego stanu pracy elektroenergetycznych linii przesyłowych (ćwiczenie laboratoryjne). Zakres pracy: zapoznanie się ze sposobem modelowania przesyłowej linii elektroenergetycznej w stanie ustalonym; zapoznanie się ze sposobem przygotowania aplikacji w środowisku Matlab AppDesigner; implementacja modelu linii, modułu wprowadzania, wyprowadzania i wizualizacji danych oraz algorytmów obliczeń dla ustalonych stanów pracy w aplikacji; przeprowadzenie przykładowych obliczeń i weryfikacja uzyskanych wyników; opracowanie instrukcji obsługi aplikacji; wnioski</t>
  </si>
  <si>
    <t xml:space="preserve">Badanie wpływu udziału generacji rozproszonej na warunki pracy elektroenergetycznej sieci dystrybucyjnej </t>
  </si>
  <si>
    <t xml:space="preserve">Impact of distributed energy sources on conditions of distribution system operation </t>
  </si>
  <si>
    <t>Celem pracy jest przeprowadzenie analizy wpływu rosnącego udziału generacji rozproszonej opartej na OZE na warunki pracy sieci dystrybucyjnej. Zakres pracy: zapoznanie się z budową i działaniem OZE; warunki współpracy OZE małej mocy z siecią elektroenergetyczną; charakterystyka wpływu zmienności czasowej generacji OZE  na stopień pokrycia zapotrzebowania na moc i energię; zapoznanie się ze środowiskiem do modelowania i symulacji sieci dystrybucyjnych z przyłączoną generacją rozproszoną; wykonanie obliczeń rozpływów mocy dla wybranych warunków pracy sieci z uwzględnieniem czasowej zmienności generacji OZE; analiza uzyskanych wyników pod kątem wpływu generacji OZE na warunki pracy sieci; wnioski.</t>
  </si>
  <si>
    <t xml:space="preserve">Optymalizacja lokalizacji i mocy źródeł rozproszonych w dystrybucyjnym systemie elektroenergetycznym </t>
  </si>
  <si>
    <t>Optimal placement and sizing of distributed generation in power system</t>
  </si>
  <si>
    <t>Celem pracy jest przeprowadzanie optymalizacji wyboru miejsc przyłączenia i mocy jednostek generacji rozproszonej do sieci elektroenergetycznej w uwzględnieniem kryteriów technicznych. Zakres pracy: charakterystyka technologii rozproszonych źródeł energii elektrycznej; zapoznanie się z zasadami współpracy źródeł rozproszonych z siecią elektroenergetyczną w świetle obwiązujących przepisów i standardów; sformułowanie zadania optymalizacyjnego lokalizacji źródeł rozproszonych (cel optymalizacji i ograniczenia); opracowanie modelu wybranego systemu dystrybucyjnego do obliczeń optymalizacyjnych oraz wybór metody rozwiązania zadania; przeprowadzenie obliczeń optymalizacyjnych; analiza uzyskanych wyników; wnioski</t>
  </si>
  <si>
    <t>Analiza wpływu ograniczeń systemowych na optymalny rozpływ mocy w systemie elektroenergetycznym</t>
  </si>
  <si>
    <t xml:space="preserve">Impact of power system constraints on optimal power flow </t>
  </si>
  <si>
    <t xml:space="preserve">Ocena zagrożenia utratą stabilności napięciowej w przesyłowym systemie elektroenergetycznym </t>
  </si>
  <si>
    <t>Assessment of voltage stability loss risk in transmission power system</t>
  </si>
  <si>
    <t>Celem pracy jest sprawdzenie przydatności wskaźników do oceny ryzyka utraty stabilności napięciowej do wykrywania zagrożenia utratą stabilności. Zakres pracy: zapoznanie się z problematyką stabilności napięciowej w przesyłowych systemach elektroenergetycznych; zapoznanie się ze środowiskiem PowerWorld Simulator w zakresie wyznaczania rozpływów mocy; zapoznanie się ze wskaźnikami oceny ryzyka utraty stabilności napięciowej bazującymi na wynikach rozpływów mocy; opracowanie modelu przykładowego systemu elektroenergetycznego; przeprowadzenie analizy ryzyka utraty stabilności napięciowej za pomocą wybranych wskaźników; analiza porównawcza; wnioski.</t>
  </si>
  <si>
    <t>Funkcjonowanie rynku mocy w warunkach krajowych</t>
  </si>
  <si>
    <t>Functioning of capacity market in Poland</t>
  </si>
  <si>
    <t>Celem pracy jest przeprowadzenie analizy wpływu aktualnych wyników aukcji na rynku mocy na rozwój konwencjonalnych i niekonwencjonalnych technologii wytwórczych w krajowym systemie elektroenergetycznym.  Zakres pracy:  definicja, cele i modele rynku mocy; podstawy prawne funkcjonowania rynku mocy w Polsce; przegląd organizacji rynków mocy w innych krajach; pozyskanie danych na temat wyników aukcji na rynku mocy; analizy danych pod kątem wpływu wsparcia uzyskanego w ramach rynku mocy na rozwój konwencjonalnych i niekonwencjonalnych jednostek wytwórczych; wnioski.</t>
  </si>
  <si>
    <t xml:space="preserve">Zastosowanie wybranych metod identyfikacji w analizie stabilności systemu elektroenergetycznego </t>
  </si>
  <si>
    <t>Using selected identification methods for analysis of power system stability</t>
  </si>
  <si>
    <t xml:space="preserve">Celem pracy jest przeprowadzenie porównania rezultatów zastosowania wybranych metod identyfikacji do analizie stabilności lokalnej systemu elektroenergetycznego. Zakres pracy: zapoznanie się z wybranymi metodami identyfikacji modeli dynamicznych (metoda Prony’ego, błędu predykcji, nieliniowych najmniejszych kwadratów i in.); zapoznanie się ze sposobami modelowania systemu elektroenergetycznego dla potrzeb analizy stabilności lokalnej; opracowanie modelu systemu elektroenergetycznego do badań; opracowanie środowiska do przeprowadzania symulacji i identyfikacji parametrów modelu systemu elektroenergetycznego wybranymi metodami; analiza porównawcza wyników identyfikacji uzyskanych zastosowanymi metodami; wnioski </t>
  </si>
  <si>
    <t xml:space="preserve">Modelowanie i prognozowanie obciążeń elektrycznych w oparciu o rekurencyjne sztuczne sieci neuronowe </t>
  </si>
  <si>
    <t>Electric load modelling and forecasting with use of recurrent artificial neural networks</t>
  </si>
  <si>
    <t>Celem pracy jest przeprowadzenie wyboru  struktury, procesu uczenia i oceny właściwości rekurencyjnych sieci neuronowych dla celów prognozowaniu obciążeń elektrycznych. Zakres pracy: charakterystyka ciągów czasowych obciążeń elektrycznych w sieciach przesyłowych i dystrybucyjnych; zapoznanie się z zasadą działania, sposobami doboru struktury i uczenia rekurencyjnych sieci neuronowych;  wybór struktury, uczenie sztucznych sieci neuronowych w oparciu zbiory uczących opracowane z wykorzystaniem danych pomiarowych obciążeń elektrycznych; weryfikacja poprawności działania sieci neuronowych i ocena ich własności prognostycznych; wnioski.</t>
  </si>
  <si>
    <t>Planowanie zaopatrzenia w energię w oparciu o odnawialne źródła energii za pomocą programu EnergyPLAN</t>
  </si>
  <si>
    <t>Renewable energy supply plannig with EnergyPLAN</t>
  </si>
  <si>
    <t>Analiza techniczno-ekonomiczna rozwoju mikrosieci</t>
  </si>
  <si>
    <t>Technical and economic analysis of microgrid development</t>
  </si>
  <si>
    <t>Kott Marek Dr inż.</t>
  </si>
  <si>
    <t>Technical and economic analysis of the development of home energy storage</t>
  </si>
  <si>
    <t>Koncepcja wielostanowiskowej stacji ładowania pojazdów elektrycznych</t>
  </si>
  <si>
    <t>Electric vehicle charging hub concept</t>
  </si>
  <si>
    <t>Dawid Gregorowicz</t>
  </si>
  <si>
    <t>UESA Polska Sp. z o.o.
ul. Traugutta 2
68-300 Lubsko</t>
  </si>
  <si>
    <t>Eaton Electric Sp. z o o.
Galaktyczna 30, 80-299 Gdańsk
Oddział Wrocław</t>
  </si>
  <si>
    <t>Mgr inż. Robert Sośnicki</t>
  </si>
  <si>
    <t>KGHM Polska Miedź S.A.
Oddział Zakłady Górnicze „Polkowice-Sieroszowice”
Kaźmierzów 100, 59-101 Polkowice</t>
  </si>
  <si>
    <t>Marek Marchewka</t>
  </si>
  <si>
    <t>Schneider Electric Polska Sp. z o.o.
Bierutowska 57-59, 51-317 Wrocław</t>
  </si>
  <si>
    <t>Michał Rojek</t>
  </si>
  <si>
    <t>TAURON Dystrybucja S.A.
ul. Podgórska 25A 
31-035 Kraków</t>
  </si>
  <si>
    <t>mgr inż. Robert Piechota</t>
  </si>
  <si>
    <t xml:space="preserve">Wielokanałowy rejestrator danych </t>
  </si>
  <si>
    <t>Multi-channel data recorder</t>
  </si>
  <si>
    <t>Celem pracy jest zaprojektowanie i wykonanie wielokanałowego rejestratora danych pomiarowych w oparciu o moduł pomiarowy National Instrumets NI USB-6008. Układ ma służyć do rejestracji sygnałów analogowych oraz dwustanowych. Sterowanie ma być zrealizowane z wykorzystaniem środowiska Matlab, LabVIEW lub LabWindows/CVI. W pracy powinny się znaleźć się opis konstrukcji układu, schematy blokowe wykorzystanych algorytmów pomiarowych i decyzyjnych, wyniki przeprowadzonych praktycznych testów oraz wnioski.</t>
  </si>
  <si>
    <t>Monitor parametrów jakości energii elektrycznej</t>
  </si>
  <si>
    <t>Power quality monitor</t>
  </si>
  <si>
    <t>Celem pracy jest wykonanie projektu oraz prototypu monitora wybranych parametrów jakości energii elektrycznej. Pomiary mają być realizowane zgodnie z normą PN-EN 61000-4 oraz PN-EN 50160. Przedstawione w pracy algorytmy pomiarowe i decyzyjne w pierwszej kolejności mają zostać sprawdzone w drodze symulacji komputerowej w programie Matlab, a następnie przeniesione na docelową platformę sprzętową, np. bazującą na procesorze z rodziny ARM. Praca powinna zawierać również opis koncepcji układu, schematy blokowe wykorzystanych algorytmów pomiarowych i decyzyjnych, wyniki przeprowadzonych praktycznych testów oraz wnioski.</t>
  </si>
  <si>
    <t>Model polowo-obwodowy silnika synchronicznego  z magnesami trwałymi do badań jego rozruchu</t>
  </si>
  <si>
    <t>Field-circuit model of the permanent magnet synchronous motor for its start-up process investigations</t>
  </si>
  <si>
    <t>Antal Maciej Dr inż.</t>
  </si>
  <si>
    <t>Kształtowanie własności rozruchowych silnika  synchronicznego małej mocy z magnesami trwałymi  przy pomocy modelu polowo-obwodowego</t>
  </si>
  <si>
    <t>Formation of the start-up characteristics of the small power permanent magnet synchronous motor using field-circuit model</t>
  </si>
  <si>
    <t>Stan zablokowania wirnika jako metoda oceny uszkodzeń klatki wirnika silnika indukcyjnego</t>
  </si>
  <si>
    <t>Locked rotor operation as a detection method of rotor cage faults in an induction motor</t>
  </si>
  <si>
    <t>Skutki uszkodzenia uzwojenia stojana silnika synchronicznego z magnesami trwałymi</t>
  </si>
  <si>
    <t>The permanent magnet synchronous motor stator winding damage effects</t>
  </si>
  <si>
    <t>Comparison of short-circuits effects in the stator windings of an induction motor and a permanent magnet synchronous motor.</t>
  </si>
  <si>
    <t>Polowo-obwodowa analiza obliczeniowa silnika reluktancyjnego</t>
  </si>
  <si>
    <t>Field-circuit model of a reluctance motor</t>
  </si>
  <si>
    <t>Celem pracy jest budowa modelu polowo-obwodowego silnika reluktancyjnego. Zakres pracy obejmuje opracowanie modelu polowo-obwodowego silnika reluktancyjnego, wykonanie badań symulacyjnych, analizę wyników obliczeń oraz zredagowanie pracy.  Badania symulacyjne będą wykonywane za pomocą posiadanego przez uczelnię oprogramowania.</t>
  </si>
  <si>
    <t>Ciurys Marek Dr hab. inż.</t>
  </si>
  <si>
    <t>Analiza wpływu konstrukcji obwodu magnetycznego na parametry silnika prądu stałego</t>
  </si>
  <si>
    <t>Analysis of the influence of magnetic circuit construcion on a DC motor parameters</t>
  </si>
  <si>
    <t>Straty mocy i sprawność silnika bezszczotkowego prądu stałego</t>
  </si>
  <si>
    <t>Power loss and efficiency of a brushless DC motor</t>
  </si>
  <si>
    <t>Celem pracy jest analiza strat mocy i wyznaczenie sprawności silnika bezsczotkowego prądu stałego. Zakres pracy obejmuje opracowanie modelu polowo-obwodowego silnika, wykonanie badań symulacyjnych, analizę uzyskanych wyników oraz zredagowanie pracy. Obliczenia będą wykonywane za pomocą posiadanego przez uczelnię oprogramowania. Istnieje możliwość weryfikacji eksperymentalnej wyników badań symulacyjnych.</t>
  </si>
  <si>
    <t>Analiza porównawcza silnika indukcyjnego klatkowego z silnikiem asynchronicznym synchronizowanym momentem reluktancyjnym</t>
  </si>
  <si>
    <t>Comparative analisys of an asynchronous motor with an asynchronous motor synchronized with reluctance torque</t>
  </si>
  <si>
    <t>Celem pracy jest analiza porównawcza silnika indukcyjnego z silnikiem asynchronicznym synchronizowanym momentem reluktancyjnym. Zakres pracy obejmuje opracowanie modeli polowych maszyn, badania symulacyjne, analizę uzyskanych wyników oraz zredagowanie pracy. Analiza obliczeniowa będzie wykonywana za pomocą posiadanego przez uczelnię oprogramowania.</t>
  </si>
  <si>
    <t>Analiza obliczeniowa silnika BLDC</t>
  </si>
  <si>
    <t>Computational analysis of a BLDC motor</t>
  </si>
  <si>
    <t>Manipulator do przenoszenia elementów</t>
  </si>
  <si>
    <t>Pick and place manipulator</t>
  </si>
  <si>
    <t>Celem pracy jest budowa manipulatora oraz układu sterowania. Manipulator będzie sterowany za pomocą oprogramowania które umożliwi wykonywanie wcześniej zaprogramowanych ruchów oraz sterowanie każdej z osi robota. W ramach pracy należy dokonać przeglądu konstrukcji kinematycznych manipulatorów. Zbudować wybrany układ manipulatora. Z wykorzystaniem wybranego mikrokontrolera stworzyć układ sterowania manipulatorem oraz przeprowadzić testy urządzenia. Pracę należy udokumentować w formie pisemnej.</t>
  </si>
  <si>
    <t>Derugo Piotr Dr inż.</t>
  </si>
  <si>
    <t xml:space="preserve">Moodle i e-portal - badanie układów cyfrowych </t>
  </si>
  <si>
    <t>Moodle /  e-portal - study of digital circuits</t>
  </si>
  <si>
    <t>Celem pracy jest opracowanie materiałów do kształcenia zdalnego w zakresie elektroniki cyfrowej (układy kombinatoryczne i sekwencyjne). W pierwszej kolejności należy zapoznać się z literaturą przedmiotu dotyczącą wspomnianych układów elektronicznych, równolegle należy zapoznać się z pojęciami takimi jak cykl Kolba i Gamifikacja. Następnie należy opracować cykl uczenia dla powyższych tematów, opisać pierwszo- i drugorzędowe efekty uczenia, zaplanować aktywności obowiązkowe i fakultatywne. Zaplanowane i opisane aktywności należy oprogramować z wykorzystaniem platformy moodle i oprogramowania zewnętrznego. Całość podsumować redakcją pracy pisemnej. Praca przewidziana dla osób planujących pracę w działach szkoleń / kształcenia technicznego, wymagająca szerokiego przeglądu literatury, myślenia przyczynowo-skutkowego oraz podstawowych umiejętności programowania/algorytmiki.</t>
  </si>
  <si>
    <t>Budowa interfejsu PC-STM z wykorzystaniem MATLAB'a</t>
  </si>
  <si>
    <t>Construction of the PC-STM interface with the use of MATLAB</t>
  </si>
  <si>
    <t xml:space="preserve">Celem pracy jest ustanowienie komunikacji pomiędzy mikrokontrolerem STM, a komputerem z wykorzystaniem pakietu MATLAB. W ramach pracy należy zastanowić się nad praktycznym zastosowaniem mikrokontrolera (sterowanie wybraną wielkością fizyczną), stworzyć GUI (Graphical User Interface), przeprowadzić testy, zredagować pracę pisemną. </t>
  </si>
  <si>
    <t xml:space="preserve">Regulator rozmyty z zmiennym poziomem czułości </t>
  </si>
  <si>
    <t>Fuzzy controller with variable sensitivity level</t>
  </si>
  <si>
    <t>Celem pracy jest stworzenie modelu symulacyjnego układu regulacji prędkości napędu elektrycznego z wykorzystaniem regulatora rozmytego o zmiennym poziomie czułości. W pierwszej kolejności należy zamodelować wybraną strukturę sterowania silnikiem elektrycznym z wykorzystaniem środowiska MATLAB/Simulink. Następnie zastosować klasyczny adaptacyjny regulator rozmyty do sterowania wybraną zmienną stany. Kolejno zmodyfikować algorytm adaptacji o współczynnik zmiany czułości w cyklu pracy układu. Przeprowadzić testy ewaluacyjne i porównawcze. Zredagować pracę pisemną.</t>
  </si>
  <si>
    <t>Układ sterowania rozmytego SPS w Matlab/Simulink z wykorzystaniem biblioteki SimPowerSystem</t>
  </si>
  <si>
    <t>DC motor fuzzy control system in Matlab / Simulink using the SimPowerSystem library</t>
  </si>
  <si>
    <t>Celem pracy jest zamodelowanie układu napędowego w środowisku MATLAB z silnikiem prądu stałego z biblioteki SimPowerSystem. Układ powinien być zasilany z wykorzystaniem mostka pełnego mostka H zbudowanego z wybranych kluczy energoelektronicznych. Do sterowania napędu należy użyć układu kaskadowego. W pracy należy zamodelować regulator rozmyty i przeanalizować jego działanie w układzie. Pracę należy rozpocząć od zapoznania się z literaturą przedmiotu. Po badaniach symulacyjnych należy zredagować część pisemną.</t>
  </si>
  <si>
    <t>Mikroprocesorowa ładowarka akumulatorów</t>
  </si>
  <si>
    <t>Microprocessor battery charger</t>
  </si>
  <si>
    <t>Celem pracy jest zbudowanie i przetestowanie ładowarki do wybranych ogniw akumulatorowych (np. Li-ion, Li-poli). W pierwszej kolejności należy zapoznać się z literaturą dotyczącą typów akumulatorów i sposobów ich ładowania. Następnie należy zapoznać się z układami stosowanymi do ładowania wybranych akumulatorów. W części praktycznej pracy należy zaprojektować i zbudować układ ładowania i przeprowadzić jego testy. Całość należy zakończyć redakcją pracy pisemnej.</t>
  </si>
  <si>
    <t>Radar ultradźwiękowy</t>
  </si>
  <si>
    <t>Ultrasonic radar</t>
  </si>
  <si>
    <t>Celem pracy jest budowa radaru ultradźwiękowego. Czujnikiem będzie wybrany ultradźwiękowy czujnik odległości. Czujnik winien się obracać w jednej osi za pomocą wybranego napędu (silnik krokowy / serwomechanizm). Do sterowania układem należy wykorzystać wybrany mikrokontroler. Należy zapewnić komunikację z użytkownikiem. Po części praktycznej należy przeprowadzić testy układu oraz zredagować pracę pisemną.</t>
  </si>
  <si>
    <t xml:space="preserve">Szklarnia automatyczna                               </t>
  </si>
  <si>
    <t>Automatic greenhouse</t>
  </si>
  <si>
    <t>Mikroprocesorowy generator sygnałowy z układem AD3833</t>
  </si>
  <si>
    <t>Microprocessor-based signal generator with AD3833 chip</t>
  </si>
  <si>
    <t>Celem pracy dyplomowej jest zaprojektowanie oraz wykonanie mikroprocesorowego generatora sygnałowego z układem AD3833. Zakres pracy obejmuje:
- zapoznanie się z zagadnieniem,
- zaprojektowanie oraz wykonanie prototypu urządzenia,
- napisanie oprogramowania sterującego,
- reakcję pracy</t>
  </si>
  <si>
    <t>Dyrcz Krzysztof Dr inż.</t>
  </si>
  <si>
    <t>Mikroprocesorowa stacja pogodowa współpracująca z urządzeniami z systemem Android</t>
  </si>
  <si>
    <t>Microprocessor-based weather station compatible with Android devices</t>
  </si>
  <si>
    <t>Celem pracy jest zaprojektowanie i wykonanie mikroprocesorowej stacji pogodowej współpracującej z urządzeniami  z systemem Android. Zakres pracy obejmuje:
- zapoznanie się z zagadnieniem,
- opracowanie koncepcji urządzenia,
- zaprojektowanie i wykonanie urządzeń pomiarowych,
- napisanie odpowiedniego oprogramowania,
- uruchomienie urządzenia,
- redakcję pracy dyplomowej.</t>
  </si>
  <si>
    <t>Miniaturowy robot współpracujący</t>
  </si>
  <si>
    <t>A miniature collaborative robot</t>
  </si>
  <si>
    <t>Celem pracy jest zaprojektowanie i wykonanie miniaturowego robota współpracującego (tzw. cobot). Zakres pracy obejmuje:
- zapoznanie się z zagadnieniem,
- opracowanie koncepcji robota,
- zaprojektowanie i wykonanie urządzenia,
- napisanie odpowiedniego oprogramowania,
- uruchomienie i przetestowanie robota,
- redakcję pracy dyplomowej.</t>
  </si>
  <si>
    <t>Mikroprocesorowy system dozorujący obszar posesji</t>
  </si>
  <si>
    <t>Microprocessor-based system for surveillance of the property area</t>
  </si>
  <si>
    <t>Laboratoryjny model układu napędowego współpracujący z wybranym systemem mikroprocesorowym</t>
  </si>
  <si>
    <t>Laboratory model of a drive system cooperating with a selected microprocessor system</t>
  </si>
  <si>
    <t>Celem pracy dyplomowej jest zaprojektowanie i wykonanie laboratoryjnego modelu układu napędowego współpracującego z wybranym systemem mikroprocesorowym. Zakres pracy obejmuje:
- analizę zagadnienia,
- opracowanie projektu miniaturowego układu napędowego,
- wykonanie układu,
- przetestowanie działania układu,
- redakcję pracy dyplomowej</t>
  </si>
  <si>
    <t>Realizacja wybranego układu sterowania silnikiem indukcyjnym z zastosowaniem mikrokontrolera ARM</t>
  </si>
  <si>
    <t>Implementation of the selected induction motor control system using ARM microcontroller</t>
  </si>
  <si>
    <t>Analiza metrologiczna przetworników wartości skutecznej</t>
  </si>
  <si>
    <t xml:space="preserve">Celem pracy inżynierskiej jest zaprojektowanie, zbudowanie i przeprowadzenie badań dwóch wybranych przetworników wartości skutecznej opisanych funkcją jawną i funkcją uwikłaną. W zakresie pracy należy przedstawić porównanie przetworników wartości skutecznej jako gotowych rozwiązań, wybór 2 układów, zaprojektowanie układu pomiarowego, przeprowadzenie badań i zredagowanie pracy. Praca ma charakter konstrukcyjny. </t>
  </si>
  <si>
    <t>Dusza Daniel Dr inż.</t>
  </si>
  <si>
    <t>Pomiary mocy czynnej i biernej</t>
  </si>
  <si>
    <t>Active and reactive power measurements</t>
  </si>
  <si>
    <t>Celem pracy jest przeprowadzenie analizy literaturowej dotyczącej teorii mocy biernej oraz na tej podstawie opracowanie symulatora realizującego obliczanie mocy czynnej oraz biernej dla wybranych teorii. W zakresie pracy należy przedstawić krytyczną analizę porównawczą,  opracowany symulator wraz z wynikami badań dla dowolnego kształtu przebiegu. Praca ma charakter symulacyjny.</t>
  </si>
  <si>
    <t>Przekładnik prądowy Brooksa i Holtza z wtórnikiem napięcia</t>
  </si>
  <si>
    <t>Brooks and Holtz current instrument transformer with voltage follower</t>
  </si>
  <si>
    <t>Symulator mostka prądu przemiennego</t>
  </si>
  <si>
    <t>AC bridge simulator</t>
  </si>
  <si>
    <t>Celem pracy jest przeprowadzenie analizy literaturowej dotyczącej mostków prądu przemiennego oraz na tej podstawie opracowanie symulatora wybranego mostka. W zakresie pracy należy przedstawić krytyczną analizę porównawczą,  opracowany symulator mostka wraz z wynikami badań dla różnych wartości badanego elementu i różnych częstotliwości. Symulator powinien umożliwiać ręczną i automatyczną zmianę wskazań. Praca ma charakter symulacyjny.</t>
  </si>
  <si>
    <t>Badanie właściwości magnetycznych prętów z magnesami trwałymi</t>
  </si>
  <si>
    <t>Testing of the magnetic properties of rods with permanent magnets</t>
  </si>
  <si>
    <t>Celem pracy jest przeprowadzenie analizy literaturowej i wykonanie badań pręta zawierającego pakiety magnesów neodymowych ułożonych przeciwsobnie służących do zbierania elementów ferromagnetycznych w przemyśle. Badania należy wykonać dostępnymi przyrządami a wynikiem jest zredagowanie pracy inżynierskiej.</t>
  </si>
  <si>
    <t>Sześcioosiowe ramię robota przeznaczone do procesu paletyzacji</t>
  </si>
  <si>
    <t>A six-axis robot arm designed for the palletizing process</t>
  </si>
  <si>
    <t xml:space="preserve">Celem pracy jest zaprojektowanie, zbudowanie oraz zaprogramowanie ramienia robota, realizującego proces paletyzacji niewielkich elementów. Zakres pracy obejmuje:
- wybór podzespołów wchodzących w skład ramienia robota, 
- zaprojektowanie i zbudowanie konstrukcji robota,
- opracowanie programu sterującego pracą robota,
- przeprowadzenie testów działania robota. </t>
  </si>
  <si>
    <t>Ewert Paweł Dr inż.</t>
  </si>
  <si>
    <t>Zastosowanie platformy MyRio do obsługi akcelerometrów typu MEMS</t>
  </si>
  <si>
    <t>Application of the MyRio platform to support MEMS-type accelerometers</t>
  </si>
  <si>
    <t>Celem pracy jest opracowanie w środowisku LabView programu umożliwiającego obsługę akcelerometrów typu MEMS. 
Zakres pracy obejmuje: 
1. Zapoznanie się z budową i zasadą działania akcelerometrów typu MEMS; 
2. Zapoznanie się z platformą MyRio i środowiskiem LabView; 
3. Opracowanie wirtualnego przyrządu umożliwiającego obsługę akcelerometrów typu MEMS; 
4. Weryfikacja eksperymentalna opracowanego programu.</t>
  </si>
  <si>
    <t>Zastosowanie robota ramieniowego do automatyzacji procesu sortowania</t>
  </si>
  <si>
    <t>Application of an arm robot to automate the sorting process</t>
  </si>
  <si>
    <t xml:space="preserve">Celem pracy jest analiza możliwości wykorzystania robota ramieniowego do automatyzacji procesu sortowania elementów. 
W zakres pracy wchodzi: 
1. Zapoznanie się z możliwościami robotów ramieniowych dostępnych w laboratorium; 
2. Przygotowanie stanowiska laboratoryjnego do wykonania procesu sortowania elementów;
3. Opracowanie w środowisku RT-Toolbox symulacji procesu sortowania elementów; 
4. Weryfikacja eksperymentalna opracowanego programu. </t>
  </si>
  <si>
    <t>Zastosowanie środowiska LabView do automatyzacji pomiarów na stanowisku z silnikiem PMSM</t>
  </si>
  <si>
    <t>Application of the LabView environment to automate measurements of the a PMSM motor drive</t>
  </si>
  <si>
    <t xml:space="preserve">Celem pracy jest wyposażenie istniejącego stanowiska laboratoryjnego z silnikiem PMSM w możliwość komputerowej rejestracji przebiegów zmiennych elektrycznych i mechanicznych, w stanach ustalonych i dynamicznych oraz opracowanie wirtualnego przyrządu pomiarowego w środowisku LabView do wyznaczania wybranych charakterystyk.
W zakres pracy wchodzi: 
– zapoznanie się z budową i zasadą działania silnika PMSM, 
– zapoznanie się z układami regulacji napędu z silnikiem PMSM, 
– zapoznanie się z wyposażeniem stanowiska laboratoryjnego w czujniki pomiarowe (prądowe, napięciowe, inne wg uznania), 
– opracowanie oprogramowania w środowisku LabView, 
– ocena otrzymanych wyników. 
Efekty: rozszerzenie walorów dydaktyczno-naukowych stanowiska laboratoryjnego o możliwość automatycznego wyznaczania różnych charakterystyk i rejestracji przebiegów. </t>
  </si>
  <si>
    <t>Zastosowanie transformaty Hilberta-Huanga do wykrywania niewyważenia wirnika</t>
  </si>
  <si>
    <t>Application of the Hilbert-Huang transform for rotor unbalance detection</t>
  </si>
  <si>
    <t>Celem pracy jest sprawdzenie możliwości zastosowania transformaty Hilberta-Huanga do wykrywania niewyważenia wirnika. 
W zakres pracy wchodzi: 
1. Zapoznanie się z problematyką wykrywania niewyważenia wirnika, 
2. Zapoznanie się z możliwościami transformaty Hilberta-Huanga, 
3. Opracowanie w środowisku LabView aplikacji umożliwiającej wykrywanie niewyważenia wirnika, 
4. Przeprowadzenie badań eksperymentalnych na obiekcie rzeczywistym z zamodelowanym niewyważeniem wirnika, 
5. Analiza uzyskanych wyników i redakcja pracy.</t>
  </si>
  <si>
    <t>Zastosowanie sieci neuronowych do wykrywania uszkodzeń łożysk tocznych w silnikach bezszczotkowych</t>
  </si>
  <si>
    <t>The use of neural networks to detect rolling bearing damages in brushless motors</t>
  </si>
  <si>
    <t>Celem pracy jest analiza możliwości zastosowania sieci neuronowych do wykrywania uszkodzeń łożysk tocznych w silnikach bezszczotkowych. 
W zakres pracy wchodzi: 
1. Zapoznanie się w problematyką wykrywania uszkodzeń łożysk tocznych w silnikach bezszczotkowych. 
2. Opracowanie w środowisku LabView aplikacji umożliwiającej wykrywanie uszkodzeń łożysk tocznych silników bezszczotkowych.
3. Opracowanie detektorów neuronowych. 
4. Eksperymentalna weryfikacja opracowanych detektorów neuronowych.  
5. Analiza uzyskanych wyników i redakcja pracy.</t>
  </si>
  <si>
    <t xml:space="preserve">Zastosowanie sieci neuronowych do wykrywania niewyważenia wirnika silnika synchronicznego z magnesami trwałymi </t>
  </si>
  <si>
    <t>Application of neural networks to detect rotor unbalance of permanent magnet synchronous motor</t>
  </si>
  <si>
    <t>Celem pracy jest analiza możliwości zastosowania sieci neuronowych do wykrywania niewyważenia wirnika silnika synchronicznego z magnesami trwałymi. 
W zakres pracy wchodzi: 
1. Zapoznanie się w problematyką wykrywania niewyważenia wirnika. 
2. Opracowanie w środowisku LabView aplikacji umożliwiającej wykrywanie niewyważenia wirnika silnika PMSM.
3. Opracowanie detektorów neuronowych. 
4. Eksperymentalna weryfikacja opracowanych detektorów neuronowych. 
5. Analiza uzyskanych wyników i redakcja pracy.</t>
  </si>
  <si>
    <t xml:space="preserve">System diagnostyczny do monitorowania stanu technicznego silnika elektrycznego </t>
  </si>
  <si>
    <t>Diagnostic system for monitoring the technical condition of the electric motor</t>
  </si>
  <si>
    <t>Celem pracy jest opracowanie w środowisku LabView systemu diagnostycznego monitorujące stan techniczny badanego silnika elektrycznego. 
W zakres pracy wchodzi: 
1. Analiza podstawowych uszkodzeń występujących w silnikach elektrycznych; 
2. Wybór sygnałów diagnostycznych; 
3. Opracowanie systemu diagnostycznego; 
4. Weryfikacja eksperymentalna opracowanego systemu diagnostycznego; 
5. Redakcja pracy dyplomowej.</t>
  </si>
  <si>
    <t>Zastosowanie robota przemysłowego do obsługi gry planszowej</t>
  </si>
  <si>
    <t>Use of an industrial robot to operate a board game</t>
  </si>
  <si>
    <t>Celem pracy jest analiza możliwości wykorzystania robota przemysłowego do obsługi gry planszowej. 
W zakres pracy wchodzi: 
1. Przystosowanie robota do obsługi gry planszowej, 
2. Przygotowanie interfejsu użytkownika obsługującego grę planszową oraz pracę robota, 
3. Opracowanie i wykonanie programu sterującego robotem na bazie oprogramowania RT-Toolbox.</t>
  </si>
  <si>
    <t xml:space="preserve">Analiza autonomicznego systemu elektrowni wiatrowej z generatorem synchronicznym o magnesach trwałych i systemem akumulacji energii </t>
  </si>
  <si>
    <t>Analysis of an autonomous wind energy conversion system with permanent magnet synchronous generator and energy storage system</t>
  </si>
  <si>
    <t xml:space="preserve">Cel pracy obejmuje analizę autonomicznego systemu elektrowni wiatrowej z generatorem PMSG  współpracującego z systemem akumulacji energii.  Zakres pracy obejmuje analizę przekształtnikowego modelu matematycznego elektrowni wiatrowej oraz przegląd metod sterowania generatorem PMSG, opracowanie modeli symulacyjnych w pakiecie Matlab-Simulink oraz wykonanie badań dla wybranych stanów pracy elektrowni wiatrowej. </t>
  </si>
  <si>
    <t>Gajewski Piotr Dr inż.</t>
  </si>
  <si>
    <t>Analiza metod sterowania systemem elektrowni wiatrowej z generatorem synchronicznym o magnesach trwałych</t>
  </si>
  <si>
    <t>Analysis of control methods for a wind turbine system with a permanent magnet synchronous generator</t>
  </si>
  <si>
    <t xml:space="preserve">Analiza metod bezpośredniego sterowania systemem elektrowni wiatrowej z generatorem synchronicznym o magnesach trwałych </t>
  </si>
  <si>
    <t>Analysis of direct control methods for wind energy conversion system with permanent magnet synchronous generator</t>
  </si>
  <si>
    <t xml:space="preserve">Analiza zapadów napięcia sieci AC w systemach elektrowni wiatrowych z generatorem synchronicznym o magnesach trwałych </t>
  </si>
  <si>
    <t>Analysis of grid voltage sags in wind turbine systems with permanent magnet synchronous generator</t>
  </si>
  <si>
    <t>Cel pracy obejmuje przeprowadzenie analizy układów sterowania elektrowni wiatrowej z generatorem PMSG podczas występowania stanów awaryjnych sieci AC. Zakres pracy obejmuje analizę literaturową przekształtnikowego modelu matematycznego elektrowni wiatrowej oraz analizę wybranej metody sterowania systemem przekształtnikowym podczas symetrycznego i niesymetrycznego zapadu napięcia sieci AC. Opracowanie modeli symulacyjnych w pakiecie Matlab-Simulink oraz wykonanie badań dla wybranych stanów zapadów napięcia sieci AC.</t>
  </si>
  <si>
    <t xml:space="preserve">Cel pracy obejmuje analizę systemów zarządzania energią w hybrydowym systemie energii odnawialnej złożonego z elektrowni wiatrowej z generatorem PMSG, paneli fotowoltaicznych oraz układu baterii do akumulacji energii. Zakres pracy obejmuje analizę literaturową przekształtnikowego układu energii odnawialnej, przegląd przekształtnikowych układów sterowania, opracowanie modeli symulacyjnych w pakiecie Matlab-Simulink oraz wykonanie badań dla wybranych stanów pracy sytemu hybrydowego. </t>
  </si>
  <si>
    <t>Numeryczna analiza zjawisk elektromagnetycznych zachodzących w synchronicznym silniku wyciągowym o P=2500 kW i 2p=40</t>
  </si>
  <si>
    <t>Numerical analysis of electromagnetic phenomena existing in synchronous motor with P=2500 kW &amp; 2p=40</t>
  </si>
  <si>
    <t>Gozdowiak Adam Dr inż.</t>
  </si>
  <si>
    <t>Badanie wpływu zmiennego obciążenia pompy na tętnienia prądu stojana w silniku synchronicznym dużej mocy</t>
  </si>
  <si>
    <t>Impact of variable pump load on the stator current ripple in a high-power synchronous motor</t>
  </si>
  <si>
    <t>Wpływ ekscentryczności wirnika na właściwości eksploatacyjne silnika synchronicznego wzbudzanego magnesami trwałymi</t>
  </si>
  <si>
    <t>Impact of eccentricity of the rotor on the operational properties of a LSPMSM</t>
  </si>
  <si>
    <t>Numerical analysis of faulty synchronization of hydrogenerator</t>
  </si>
  <si>
    <t>Polowo-obwodowa analiza podwójnego zwarcia doziemnego turbogeneratora</t>
  </si>
  <si>
    <t>Field-circuit analysis of double ground fault in the turbogenerator excitation winding</t>
  </si>
  <si>
    <t>Celem pracy jest zbadanie zjawisk zachodzących w przewodzących elementach konstrukcyjnych wirnika turbogeneratora podczas podwójnych zwarć doziemnych w uzwojeniu wzbudzenia. Zakres pracy obejmuje analizę obliczonych wyższych harmonicznych w przebiegach indukowanej siły elektromotorycznej i prądu twornika oraz wyznaczenie charakterystyk czasowych wielkości elektrycznych i mechanicznych dla wybranego dla wybranych zwarć.</t>
  </si>
  <si>
    <t>Numeryczna analiza zjawisk elektromagnetycznych zachodzących w synchronicznym generatorze wzbudzanym magnesami trwałymi</t>
  </si>
  <si>
    <t>Numerical analysis of electromagnetic phenomena existing in the permanent magnet synchronous generator</t>
  </si>
  <si>
    <t>Modeling of permanent magnet synchronous motor (PMSM) for electric vehicle drive</t>
  </si>
  <si>
    <t>Gwoździewicz Maciej Dr inż.</t>
  </si>
  <si>
    <t>Low-voltage electrical installation veryfication on an example of Saint Martin Parish in Jawor</t>
  </si>
  <si>
    <t>Detektory iskrzenia jako ochrona uzupełniająca w ochronie przeciwpożarowej</t>
  </si>
  <si>
    <t>Arc Fault Detection Device as an additional protection against fire hazard</t>
  </si>
  <si>
    <t>Spreadsheet for power losses and efficiency of induction motor determination and compliance of the investigated motor with the norm IEC 60034-1</t>
  </si>
  <si>
    <t>Model silnika uniwersalnego</t>
  </si>
  <si>
    <t>Universal motor model</t>
  </si>
  <si>
    <t>Zastosowanie algorytmów uczenia głębokiego w analizie struktury układów elektronicznych</t>
  </si>
  <si>
    <t>Application of deep learning for analysis of electronic circuit board</t>
  </si>
  <si>
    <t>Podstawowym elementem pracy dyplomowej jest analiza możliwości zastosowania sieci neuronowych w przetwarzaniu obrazów, które będą przedstawiały obwody drukowane (tzw. płytki PCB). Celem jest rozpoznawanie elementów lub uszkodzeń układów. Rezultat projektu może stanowić część systemu wizyjnego nadzorującego proces produkcji układów elektronicznych. Zakres działań obejmuje zebranie oryginalnych zbiorów danych, implementację sieci w wybranym środowisku obliczeniowym (dobór odpowiedniej struktury oraz trening), testy oraz analizę wyników.</t>
  </si>
  <si>
    <t>Kamiński Marcin Dr hab. inż.</t>
  </si>
  <si>
    <t>Ślizgowe sterowanie prędkością silnika BLDC</t>
  </si>
  <si>
    <t>Sliding speed control applied for BLDC motor</t>
  </si>
  <si>
    <t>Celem pracy dyplomowej jest analiza struktur sterowania, które są stosowane dla bezszczotkowego silnika prądu stałego – BLDC. Po wykonaniu przeglądu literatury, w wymienionym zakresie, wybrana konstrukcja zostanie zaimplementowana w środowisku obliczeniowym. Podstawowym zadaniem będzie zaprojektowanie, aplikacja oraz testy regulatora prędkości bazującego na teorii ruchu ślizgowego. Poprzez przeprowadzone badania należy wykazać właściwości dynamiczne układu, odporność na zmianę parametrów obiektu oraz inne cechy charakterystyczne dla napędu elektrycznego z regulatorem ślizgowym.</t>
  </si>
  <si>
    <t>Rozmyte sterowanie modelem systemu kolejowego</t>
  </si>
  <si>
    <t>Fuzzy control of railway system model</t>
  </si>
  <si>
    <t>Niniejsza praca dyplomowa stanowi przykład praktycznej aplikacji algorytmów bazujących na teorii sztucznej inteligencji. Podstawowym celem jest zastosowanie regulatora rozmytego w sterowaniu silnikiem prądu stałego. Wspomniana część działań dotyczy również testów symulacyjnych (wpływ zmian parametrów obiektu, analiza problemów projektowych regulatora, itd.). Ostateczna implementacja napędu będzie związana z modelem pojazdu trakcyjnego. W ramach pracy dyplomowej wykonany zostanie zautomatyzowany system kolejowy (makieta z rozbudowaną infrastrukturą kolejową oraz z mechanizmami sterującymi zwrotnicami). W etapach pracy dyplomowej założono także wykonanie aplikacji (np. w języku Python) sterującej działaniem całego układu.</t>
  </si>
  <si>
    <t>Radialny regulator neuronowy zastosowany w układzie sterowania prędkością silnika BLDC</t>
  </si>
  <si>
    <t>Speed controller based on Radial Basis Function Neural Network implemented for BLDC motor</t>
  </si>
  <si>
    <t>Praca dyplomowa dotyczy aplikacji sieci neuronowej w układzie sterowania prędkością silnika BLDC. Zastosowany zostanie model RBFNN (Radial Basis Function Neural Network), w którym wprowadzona będzie adaptacja parametrów (w trybie on-line). W zakresie wykonawczym uwzględniono: przegląd literatury, realizację modelu obliczeniowego układu napędowego z adaptacyjnym regulatorem prędkości, rozwiązanie problemów projektowych (dobór parametrów struktury sterowania, których wartości nie będą opisane wzorami matematycznymi), podjęcie próby implementacji sprzętowej algorytmu sieci neuronowej.</t>
  </si>
  <si>
    <t>System pozycjonujący dla instalacji fotowoltaicznej</t>
  </si>
  <si>
    <t>Positioning system for photovoltaic panel</t>
  </si>
  <si>
    <t>Zgodnie z tytułem pracy dyplomowej, podstawowym celem jest wykonanie układu pozycjonującego, którego zadaniem będzie odpowiednia korekcja położenia panelu fotowoltaicznego. W tym celu należy dobrać zestaw elementów, działaniem mechanizmu będzie zarządzał wybrany mikrokontroler. Należy zapewnić tryb pracy automatycznej (zgodnie z natężeniem oświetlenia lub bieżącego czasu) oraz kontrolę manualną (np. aplikacja w programie Python). Dodatkowym punktem prac jest zaprojektowanie algorytmu, który będzie podejmował próbę predykcji położenia systemu (np. opartego o sieć neuronową).</t>
  </si>
  <si>
    <t>System mikroprocesorowy do monitorowania wybranych parametrów w ulu</t>
  </si>
  <si>
    <t>Microprocessor system for monitoring selected parameters in hive</t>
  </si>
  <si>
    <t>Celem pracy dyplomowej jest wykonanie układu elektronicznego, którego podstawowym elementem będzie mikrokontroler współpracujący z zestawem czujników (dobrane do pomiaru wybranych parametrów otoczenia, np. temperatury lub wilgotności). Monitorowanym obiektem będzie ul. System będzie umożliwiał zdalny odczyt informacji oraz analizę danych. Część opisowa powinna przedstawiać kolejne etapy projektowania oraz realizacji rzeczywistego urządzenia, a także wyniki badań oraz ocenę uzyskanych pomiarów.</t>
  </si>
  <si>
    <t>Neuronowy analizator pisma odręcznego</t>
  </si>
  <si>
    <t>Neural handwriting analyzer</t>
  </si>
  <si>
    <t>W celu interpretacji treści zapisanej odręcznie, w niniejszym projekcie, zastosowane będą sieci neuronowe. Wstępnie należy wykonać przegląd rozwiązań opisanych w literaturze. Następnie opracowany zostanie program realizujący zadanie rozpoznawania znaków. W pracy dyplomowej analizowane będą również typowe problemy związane z implementacjami sieci neuronowych w zadaniach inżynierskich (np. dobór topologii sieci, odpowiednie zebranie zbiorów treningowych, metoda oraz długość treningu, etc.). Ponadto należy rozważyć możliwość (przedstawić projekt systemu mikroprocesorowego) realizacji rzeczywistego urządzenia przeznaczonego do analizy tekstu.</t>
  </si>
  <si>
    <t>Inteligentny system do monitorowania warunków otoczenia</t>
  </si>
  <si>
    <t>Intelligent system for monitoring environmental conditions</t>
  </si>
  <si>
    <t>Celem pracy dyplomowej jest opracowanie oraz wykonanie układu zbierającego informacje o parametrach środowiskowych (np. temperatura, wilgotność powietrza). Potencjalnym zastosowaniem systemu są hale produkcyjne, sklepy lub obiekty upraw zamkniętych. Dla wybranego przykładu należy zrealizować model rzeczywisty (system automatyki opartej o czujniki, zdalne przesyłanie informacji, itd.) oraz rozważyć możliwość zasilania systemu z panelu fotowoltaicznego. Dodatkową cechą funkcjonalną będzie aplikacja modelu neuronowego do analizy zmierzonych danych, celem jest predykcja informacji oraz generowanie ewentualnych sygnałów doradczych.</t>
  </si>
  <si>
    <t>Neuronowy analizator linii papilarnych</t>
  </si>
  <si>
    <t>Neural fingerprint analyzer</t>
  </si>
  <si>
    <t>Zastosowanie algorytmu ABC w projektowaniu obserwatora zmiennych stanu układu dwumasowego</t>
  </si>
  <si>
    <t>Application of ABC algorithm for optimization of state observer implemented for two-mass system</t>
  </si>
  <si>
    <t>Celem pracy dyplomowej jest analiza metod projektowania modelu odtwarzającego sygnały w układzie napędowym z połączeniem sprężystym. Najistotniejsza część badań będzie dotyczyła implementacji, w powyżej wymienionym zadaniu, algorytmu Artificial Bee Colony (ABC). Zakres pracy dyplomowej obejmuje:
-przegląd literatury dotyczącej tematyki odtwarzania zmiennych stanu układu dwumasowego,
-wykonanie modelu obliczeniowego obiektu oraz struktury sterowania,
-projekt obserwatora stanu (metoda klasyczna),
-wyznaczanie wzmocnień obserwatora za pomocą algorytmu ABC,
-testy symulacyjne,
-opis prac.</t>
  </si>
  <si>
    <t>Zdalnie nadzorowany sterownik silnika BLDC</t>
  </si>
  <si>
    <t>Remote control of BLDC motor</t>
  </si>
  <si>
    <t>Praca dyplomowa dotyczy konstrukcji części energoelektronicznej napędu modelarskiego silnika BLDC. W tym celu należy wykonać projekt, rzeczywisty układ falownika oraz opracować kod dla układu programowalnego. Dodatkowe założenia są związane z zarządzaniem pracą systemu, rozważane będzie bezprzewodowe przesyłanie informacji do układu napędowego (np. zadawanie prędkości lub kierunku obrotów).</t>
  </si>
  <si>
    <t>Neuronowo-rozmyte sterowanie prędkością silnika BLDC</t>
  </si>
  <si>
    <t>Neuro-fuzzy speed control applied for BLDC motor</t>
  </si>
  <si>
    <t>Neuronowy kompensator zakłóceń zastosowany w strukturze sterowania prędkością silnika indukcyjnego</t>
  </si>
  <si>
    <t>Neural disturbance compensator applied in speed control structure of induction motor</t>
  </si>
  <si>
    <t>Celem pracy dyplomowej jest realizacja neuronowego modelu (zawierającego przestrajalne parametry), który zostanie włączony do struktury sterowania prędkością napędu elektrycznego z silnikiem indukcyjnym (Field Oriented Control lub Direct Torque Control z zewnętrznym regulatorem typu PI). Zadaniem jest eliminowanie efektów zakłóceń wewnętrznych (wynikających ze zmian parametrów układu) lub zewnętrznych (błędy pomiarowe). Zakres planowanych prac obejmuje: analizę literatury, testy numeryczne struktury sterowania oraz opis wyników.</t>
  </si>
  <si>
    <t>Implementacja radialnych sieci neuronowych w układzie programowalnym z rdzeniem ARM</t>
  </si>
  <si>
    <t>Implementation of radial basis function neural networks in programmable device with ARM core</t>
  </si>
  <si>
    <t>Celem pracy dyplomowej jest analiza sposobu realizacji obliczeń oraz algorytmów treningowych stosowanych dla sieci neuronowych, w których uwzględnione zostaną radialne funkcje aktywacji. Trening modeli neuronowych zostanie przeprowadzony w wybranym programie. Kolejnym zadaniem jest transfer algorytmu (sieci neuronowej) do układu ARM. Należy zapewnić komunikację (przesyłanie danych wejściowych oraz wyników obliczeń) z komputerem poprzez moduł USART oraz odpowiedni program w języku Python (prezentacja wyników). Właściwości sieci RBF będą testowane na podstawie wybranych problemów opisanych przez dane wygenerowane komputerowo. Wykonane zostaną również badania dotyczące przetwarzania neuronowego realizowanego w oparciu o próbki zarejestrowane podczas działania rzeczywistego napędu elektrycznego (np. neuronowy estymator zmiennych stanu).</t>
  </si>
  <si>
    <t>Zestaw dydaktyczny z mikrokontrolerem ATmega</t>
  </si>
  <si>
    <t>Educational system with a microcontroller ATmega</t>
  </si>
  <si>
    <t>Celem pracy dyplomowej jest opracowanie oraz wykonanie zestawu uruchomieniowego dla wybranego mikrokontrolera z rodziny ATmega. Należy zapewnić konfigurowalność połączeń oraz możliwość testowania następujących elementów systemów mikroprocesorowych: USART, czujnik podczerwieni, czujnik temperatury, wyświetlacz LCD, sterowanie silnikiem prądu stałego, akcelerometr. Zakres pracy dyplomowej obejmuje konstrukcję zestawu, opracowanie przykładowych programów oraz szczegółowy opis.</t>
  </si>
  <si>
    <t>Implementacja sieci Kohonena w układzie Arduino</t>
  </si>
  <si>
    <t>Implementation of Kohonen neural networks in Arduino</t>
  </si>
  <si>
    <t>Praca dyplomowa dotyczy analizy przetwarzania danych oraz adaptacji współczynników wagowych sieci Kohonena. Należy wykonać przegląd literatury oraz badania obliczeniowe (trening oraz testy modeli, w dowolnym języku programowania). Następnym zadaniem jest aplikacja dostrojonej sieci neuronowej w układzie Arduino. Testy będą przeprowadzone dla wybranych problemów inżyniersko-naukowych (np. związanych z napędem elektrycznym).</t>
  </si>
  <si>
    <t>Rekurencyjny neuronowy regulator prędkości silnika PMSM</t>
  </si>
  <si>
    <t>Recurrent neural speed controller for electrical drive with PMSM motor</t>
  </si>
  <si>
    <t>Celem pracy dyplomowej jest zastosowanie adaptacyjnego regulatora prędkości, bazującego na strukturze sieci neuronowej Elmana, dla silnika PMSM. Zakres pracy uwzględnia:
-przegląd literatury,
-wykonanie modelu symulacyjnego silnika PMSM oraz polowo zorientowanej struktury sterowania,
-implementacja sieci neuronowej w pętli regulacji prędkości,
-testy,
-opis wyników.</t>
  </si>
  <si>
    <t>Inteligentna stacja pogody</t>
  </si>
  <si>
    <t>Intelligent weather station</t>
  </si>
  <si>
    <t>Tematyka pracy dyplomowej dotyczy układu elektroniki cyfrowej, którego zadaniem jest pomiar wybranych informacji w obszarze otwartym. W tym celu wykonany zostanie system, którego podstawą powinien być mikrokontroler ATmega oraz odpowiedni zestaw czujników (np. temperatury). Założeniem jest zdalne przesyłanie danych do panelu odbiorcy. Oddzielnym punktem projektu jest wprowadzenie neuronowej analizy danych. Prace zostaną zakończone testami oraz opisem rezultatów.</t>
  </si>
  <si>
    <t>Napęd elektryczny z silnikiem prądu stałego o małej mocy</t>
  </si>
  <si>
    <t>Electrical drive with a low-power DC motor</t>
  </si>
  <si>
    <t>Praca dyplomowa jest związana ze sterowaniem silnikiem prądu stałego. W pierwszej części projektu należy wykonać oraz zbadać model symulacyjny kaskadowej struktury sterowania. W kolejnym etapie zrealizowany zostanie rzeczywisty układ napędowy sterowany za pomocą mikrokontrolera (z serii ATmega). Zakładana jest kontrola prędkości w pętli zamkniętej. W związku z tym, należy zapewnić pomiar zmiennej stanu. Zarządzanie pracą układu napędowego będzie uzyskane poprzez dodatkową aplikację.</t>
  </si>
  <si>
    <t>Zastosowanie układu ARM w napędzie elektrycznym z silnikiem prądu stałego</t>
  </si>
  <si>
    <t>Implementation of ARM device in electrical drive with DC motor</t>
  </si>
  <si>
    <t>Pierwszym etapem pracy dyplomowej jest wykonanie przeglądu literatury opisującej struktury sterowania oraz rozwiązania konstrukcyjne związane z napędami elektrycznymi z silnikami prądu stałego. Następnie prace będą dotyczyły badań symulacyjnych. Zgodnie z tytułem, najistotniejsza część zadań koncentruje się na wykonaniu rzeczywistego układu napędowego z modelarskim silnikiem DC. Algorytm sterujący, zapewniający obliczenia regulatora oraz odczyt informacji z czujników, zostanie zaimplementowany w układzie ARM. Ostatnie działania będą polegały na testach napędu oraz redakcji opisu.</t>
  </si>
  <si>
    <t>Przewodowe interfejsy komunikacyjne stosowane w licznikach energii elektrycznej</t>
  </si>
  <si>
    <t>Wired communication interfaces used in the electricity meters</t>
  </si>
  <si>
    <t>Kosobudzki Grzegorz Dr inż.</t>
  </si>
  <si>
    <t>Ciepłomierz - model dydaktyczny</t>
  </si>
  <si>
    <t xml:space="preserve">Heat meter - educational model </t>
  </si>
  <si>
    <t>Celem pracy jest zbudowanie stanowiska dydaktycznego symulującego działanie licznika energii cieplnej. Zakres pracy obejmuje zapoznanie się z wymaganiami stawianymi ciepłomierzom oraz budowę stanowiska symulującego sygnały wejściowe dla ciepłomierza znajdującego się w laboratorium dydaktycznym</t>
  </si>
  <si>
    <t>Modelowanie i projektowanie trójfazowego synchronicznego silnika reluktancyjnego o rozruchu bezpośrednim z wirnikiem z barierami magnetycznymi</t>
  </si>
  <si>
    <t>Modelling and design of a three-phase line-start synchronous reluctance motor with flux barriers in rotor</t>
  </si>
  <si>
    <t>Celem pracy jest zaprojektowanie (na bazie istniejącego silnika indukcyjnego) i zamodelowanie trójfazowego silnika synchronicznego reluktancyjnego o rozruchu bezpośrednim. Zakres pracy obejmuje: studia literaturowe dotyczące rozwiązań konstrukcyjnych silników reluktancyjnych synchronicznych, dobór konstrukcji wirnika silnika reluktancyjnego (z barierami magnetycznymi), budowę modelu polowo-obwodowego silnika w programie Elmer, symulacyjne wyznaczenie charakterystyk maszyny oraz opracowanie i analizę wyników obliczeń. Praca ma charakter teoretyczno-obliczeniowy.</t>
  </si>
  <si>
    <t>Leicht Aleksander Dr inż.</t>
  </si>
  <si>
    <t>Modelowanie i projektowanie trójfazowego silnika indukcyjnego synchronizowanego momentem reluktancyjnym</t>
  </si>
  <si>
    <t>Modelling and design of a three-phase line-start synchronous reluctance motor with asymmetric rotor cage</t>
  </si>
  <si>
    <t>Celem pracy jest zaprojektowanie (na bazie istniejącego silnika indukcyjnego) i zamodelowanie trójfazowego silnika indukcyjnego synchronizowanego momentem reluktancyjnym, o asymetrycznej klatce wirnika. Zakres pracy obejmuje: studia literaturowe dotyczące rozwiązań konstrukcyjnych silników reluktancyjnych synchronicznych, dobór konstrukcji wirnika maszyny (poprzez modyfikację klatki wirnika), budowę modelu polowo-obwodowego silnika w programie Elmer, symulacyjne wyznaczenie charakterystyk maszyny oraz opracowanie i analizę wyników obliczeń. Praca ma charakter teoretyczno-obliczeniowy.</t>
  </si>
  <si>
    <t>Badanie generatora asynchronicznego współpracującego z siecią sztywną</t>
  </si>
  <si>
    <t>Investigation of properties of a grid-connected induction generator</t>
  </si>
  <si>
    <t>Celem pracy jest pogłębienie wiedzy na temat pracy generatorowej maszyny indukcyjnej. Zakres pracy obejmuje: studia literaturowe na temat pracy prądnicowej maszyny indukcyjnej, badanie generatora podczas załączenia do pracy z siecią sztywną, badanie układów kompensacji mocy biernej generatora asynchronicznego, badanie stanów awaryjnych oraz opracowanie i analizę wyników pomiarów. Praca ma charakter eksperymentalny.</t>
  </si>
  <si>
    <t>Symulacja charakterystyk pracy jednofazowego silnika indukcyjnego z pomocniczym zwojem zwartym metodą polowo-obwodową</t>
  </si>
  <si>
    <t>Field-circuit simulation of performance characteristics of a shaded-pole induction motor</t>
  </si>
  <si>
    <t>Celem pracy jest budowa modelu polowo-obwodowego mikrosilnika indukcyjnego z pomocniczym zwojem zwartym przy zastosowaniu programu Elmer. Zakres pracy obejmuje symulacyjne wyznaczenie charakterystyk maszyny oraz analizę wyników obliczeń. Praca ma charakter teoretyczno-obliczeniowy.</t>
  </si>
  <si>
    <t>Profitability analysis of application of a single-phase VFD and a single phase induction motor</t>
  </si>
  <si>
    <t>Celem pracy jest analiza techniczno-ekonomiczna zastosowania jednofazowego przemiennika częstotliwości, zasilającego jednofazowy silnik indukcyjny, w przemysłowym układzie napędowym małej mocy. Analiza powinna zostać wykonana na przykładzie wybranego przez Dyplomanta istniejącego układu napędowego, w którym zastosowany został zasilany jednofazowo falownik z wyjściem trójfazowym oraz trójfazowy silnik indukcyjny. Analiza powinna zawierać porównanie kosztów ekonomicznych dwóch rozwiązań rozwiązań. Zakres pracy obejmuje także dobór podstawowych elementów układu napędowego, określenie nakładów inwestycyjnych i kosztów eksploatacyjnych i sformułowanie wniosków.</t>
  </si>
  <si>
    <t>Analiza sterowania skalarnego pięciofazowym silnikiem indukcyjnym</t>
  </si>
  <si>
    <t>Analysis of the scalar control of the five-phase induction motor</t>
  </si>
  <si>
    <t>Cel pracy obejmuje poznanie właściwości silników indukcyjnych wielofazowych oraz analizę sterowania skalarnego silnikiem tego typu. Zakres pracy obejmuje analizę literaturową modelu matematycznego silnika pięciofazowego w różnych układach współrzędnych oraz analizę wybranej metody sterowania skalarnego silnikiem tego typu, opracowanie modeli symulacyjnych w pakiecie Matlab-Simulink oraz wykonanie badań  dla wybranych stanów pracy silnika pięciofazowego z uwzględnieniem wpływu zadanej prędkości kątowej napędu oraz zmian momentu obciążenia.</t>
  </si>
  <si>
    <t>Listwan Jacek Dr inż.</t>
  </si>
  <si>
    <t>Analiza sterowania DFOC dziewięciofazowym silnikiem indukcyjnym</t>
  </si>
  <si>
    <t>Analysis of the DFOC control of the nine-phase induction motor</t>
  </si>
  <si>
    <t>Cel pracy obejmuje poznanie właściwości silników indukcyjnych wielofazowych oraz analizę  sterowania DFOC silnikiem tego typu. Zakres pracy obejmuje analizę literaturową modelu matematycznego silnika dziewięciofazowego w różnych układach współrzędnych oraz analizę metody sterowania DFOC silnikiem dziewięciofazowym, opracowanie modeli symulacyjnych w pakiecie Matlab-Simulink oraz wykonanie badań  dla wybranych stanów pracy silnika dziewięciofazowego z uwzględnieniem wpływu zadanej prędkości kątowej napędu oraz zmian momentu obciążenia</t>
  </si>
  <si>
    <t>Analiza sterowania DTC dziewięciofazowym silnikiem indukcyjnym</t>
  </si>
  <si>
    <t>Analysis of the DTC control of the nine-phase induction motor</t>
  </si>
  <si>
    <t>Cel pracy obejmuje poznanie właściwości silników indukcyjnych wielofazowych oraz analizę metody bezpośredniego sterowania momentem silnika tego typu. Zakres pracy obejmuje analizę literaturową modelu matematycznego silnika dziewięciofazowego w różnych układach współrzędnych oraz analizę wybranej metody bezpośredniego sterowania momentem silnika dziewięciofazowego, opracowanie modeli symulacyjnych w pakiecie Matlab-Simulink oraz wykonanie badań  dla wybranych stanów pracy silnika dziewięciofazowego z uwzględnieniem wpływu zadanej prędkości kątowej napędu oraz zmian momentu obciążenia.</t>
  </si>
  <si>
    <t>Analiza porównawcza polowo-zorientowanych metod sterowania dziewięciofazowym silnikiem indukcyjnym</t>
  </si>
  <si>
    <t xml:space="preserve">Comparative analysis of the  field-oriented control systems with nine-phase induction motor  </t>
  </si>
  <si>
    <t>Cel pracy obejmuje poznanie właściwości silników indukcyjnych wielofazowych oraz analizę porównawczą polowo-zorientowanych metod ich sterowania. Zakres pracy obejmuje analizę literaturową modelu matematycznego silnika dziewięciofazowego w różnych układach współrzędnych oraz przegląd wykorzystywanych polowo-zorientowanych metod sterowania tym silnikiem, opracowanie modeli symulacyjnych w pakiecie Matlab-Simulink oraz wykonanie badań  dla wybranych stanów pracy silnika dziewięciofazowego z uwzględnieniem wpływu zadanej prędkości kątowej napędu oraz zmian momentu obciążenia</t>
  </si>
  <si>
    <t>Analiza porównawcza metod bezpośredniego sterowania momentem dziewięciofazowego silnika indukcyjnego</t>
  </si>
  <si>
    <t xml:space="preserve">Comparative analysis of the direct torque control systems with nine-phase induction motor  </t>
  </si>
  <si>
    <t>Cel pracy obejmuje poznanie właściwości silników indukcyjnych wielofazowych oraz analizę porównawczą metod bezpośredniego sterowania momentem silnika indukcyjnego dziewięciofazowego. Zakres pracy obejmuje analizę literaturową modelu matematycznego silnika dziewięciofazowego w różnych układach współrzędnych oraz przegląd wykorzystywanych metod bezpośredniego sterowania momentem, opracowanie modeli symulacyjnych w pakiecie Matlab-Simulink oraz wykonanie badań  dla wybranych stanów pracy silnika dziewięciofazowego z uwzględnieniem wpływu zadanej prędkości kątowej napędu oraz zmian momentu obciążenia</t>
  </si>
  <si>
    <t>Automatyczny system transportowy z wózkami samobieżnymi</t>
  </si>
  <si>
    <t>Automatic transport system with self-propelled carts</t>
  </si>
  <si>
    <t>Celem pracy jest zaprojektowanie i wykonanie modelu zautomatyzowanego systemu transportu wewnątrzzakładowego z wózkami samobieżnymi typu AGV. Zakres pracy obejmuje: analizę rozwiązań technicznych stosowanych  w automatycznych systemach transportowych, opracowanie algorytmu sterowania napędem wózka z uwzględnieniem funkcji antykolizyjnych, dobór czujników i podzespołów elektronicznych, zaprojektowanie i wykonanie modelu samobieżnego wózka transportowego, napisanie programu nadrzędnego do parametryzacji i zarządzania pracą systemu transportowego, wykonanie badań testowych układu w różnych stanach pracy.</t>
  </si>
  <si>
    <t>Pawlak Marcin Dr inż.</t>
  </si>
  <si>
    <t>Zastosowanie platformy Omron Sysmac w układzie sterowania robota kartezjańskiego</t>
  </si>
  <si>
    <t>Application of the Omron Sysmac platform in a Cartesian robot control system</t>
  </si>
  <si>
    <t>Celem pracy jest przebadanie i analiza możliwości zastosowania platformy Sysmac firmy Omron w układzie sterowania robota kartezjańskiego. Zakres pracy obejmuje: przegląd literatury na temat sterowania wieloosiowych napędów pozycjonujących, zaprojektowanie i wykonanie modelu robota kartezjańskiego, uruchomienie stanowiska laboratoryjnego ze sterownikiem NJ-301 i robotem kartezjańskim, przebadanie wybranych algorytmów sterowania zsynchronizowanych napędów pozycjonujących, opracowanie przykładowych programów sterujących na platformie Sysmac.</t>
  </si>
  <si>
    <t>Zastosowanie platformy Omron Sysmac w układzie sterowania robota ramieniowego</t>
  </si>
  <si>
    <t>Application of the Omron Sysmac platform in an arm robot control system</t>
  </si>
  <si>
    <t>Celem pracy jest przebadanie i analiza możliwości zastosowania platformy Sysmac firmy Omron w układzie sterowania robota ramieniowego. Zakres pracy obejmuje: przegląd literatury na temat sterowania wieloosiowych napędów pozycjonujących, zaprojektowanie i wykonanie modelu robota ramieniowego, uruchomienie stanowiska laboratoryjnego ze sterownikiem NJ-301 i robotem ramieniowym, przebadanie wybranych algorytmów sterowania zsynchronizowanych napędów pozycjonujących, opracowanie przykładowych programów sterujących na platformie Sysmac.</t>
  </si>
  <si>
    <t xml:space="preserve">Manipulator ramieniowy współpracujący z obrabiarką numeryczną CNC </t>
  </si>
  <si>
    <t>Arm manipulator cooperating with a CNC numerical machine</t>
  </si>
  <si>
    <t>Celem pracy jest zaprojektowanie i wykonanie stanowiska wyposażonego w model niewielkiego robota ramieniowego, który będzie współpracował z obrabiarką numeryczną CNC. Układ sterujący robotem powinien umożliwiać wykonywanie powtarzalnych sekwencji ruchu, uprzednio zaprogramowanych (nauczonych) przez operatora. Zakres pracy obejmuje: przegląd istniejących rozwiązań technicznych w zakresie budowy i sterowania robotów, zaprojektowanie i wykonanie konstrukcji mechanicznej manipulatora ramieniowego (np. druk 3D), dobór podzespołów elektronicznych i napędu robota, zaprojektowanie i zbudowanie elektronicznego sterownika robota, opracowanie programu dla mikrokontrolera sterującego pracą robota, wykonanie testów działania manipulatora w warunkach rzeczywistych na stanowisku z maszyną CNC.</t>
  </si>
  <si>
    <t>Zastosowanie modułów Omron CJ1W-NC113 w napędach pozycjonujących z silnikami krokowymi</t>
  </si>
  <si>
    <t>Application of Omron CJ1W-NC113 modules in positioning drives with stepper motors</t>
  </si>
  <si>
    <t>Celem pracy jest modernizacja stanowiska laboratoryjnego ze sterownikiem Omron CJ1M, polegająca na doposażeniu go w moduł rozszerzeń CJ1W-NC113 oraz wykonaniu modelu napędu pozycjonującego z silnikiem krokowym. Zakres pracy obejmuje: przegląd literatury na temat sterowania napędów pozycjonujących, modernizacja stanowiska laboratoryjnego ze sterownikiem CJ1M, projekt i wykonanie jednoosiowego napędu pozycjonującego z silnikiem krokowym, napisanie przykładowych programów sterujących układem napędowym, opracowanie biblioteki programowej zawierającej bloki funkcyjne do sterowania napędem, wykonanie badań testowych zmodernizowanego stanowiska laboratoryjnego.</t>
  </si>
  <si>
    <t>Komputer pokładowy do hulajnogi elektrycznej</t>
  </si>
  <si>
    <t>On-board computer for the electric scooter</t>
  </si>
  <si>
    <t>Celem pracy jest zaprojektowanie i wykonanie układu elektronicznego do monitorowania parametrów hulajnogi elektrycznej. Urządzenie powinno mierzyć prędkość oraz chwilowe wartości napięcia i prądu pobieranego z akumulatora podczas jazdy i na tej podstawie wyznaczać pozostałe parametry, takie jak: pozostała energia akumulatora, optymalna prędkość jazdy, przewidywany zasięg pojazdu. Zakres pracy obejmuje: przegląd współczesnych rozwiązań układowych stosowanych do monitorowania parametrów energetycznych urządzeń, projekt i wykonanie mikroprocesorowego układu do pomiaru podstawowych parametrów hulajnogi, opracowanie programu dla mikrokontrolera do przetwarzania i analizy pozyskanych danych pomiarowych, wykonanie badań testowych komputera pokładowego w warunkach rzeczywistych.</t>
  </si>
  <si>
    <t>Dydaktyczny model przenośnika taśmowego z napędem z silnikiem krokowym</t>
  </si>
  <si>
    <t>Didactic model of a belt conveyor with a stepper motor drive</t>
  </si>
  <si>
    <t>Celem pracy jest zaprojektowanie i wykonanie niewielkiego laboratoryjnego modelu przenośnika taśmowego, przystosowanego do współpracy z wybranymi sterownikami PLC. Taśmociąg powinien być wyposażony w czujniki wykrywające położenie transportowanych obiektów oraz posiadać możliwość zabudowy dodatkowych elementów – np. siłowników sortujących. Zakres pracy obejmuje: zaprojektowanie konstrukcji mechanicznej przenośnika taśmowego, projekt elektronicznego układu sterowania taśmociągiem, dobór podzespołów elektronicznych i silnika napędowego, wykonanie i uruchomienie modelu dydaktycznego, napisanie przykładowych programów sterujących dla sterownika PLC, wykonanie testów modelu na stanowisku laboratoryjnym z wybranym sterownikiem PLC.</t>
  </si>
  <si>
    <t>Rozproszony system pomiarowo-sterujący z akwizycją danych w chmurze</t>
  </si>
  <si>
    <t>Distributed measurement and control system with cloud-based data acquisition</t>
  </si>
  <si>
    <t xml:space="preserve">Celem pracy jest zaprojektowanie i wykonanie uniwersalnego modułu rozszerzeń dla dowolnego sterownika PLC, który umożliwi wymianę danych z wybranym serwerem zewnętrznym (w chmurze), korzystając z dostępnej sieci WiFi. Zakres pracy obejmuje: przegląd aktualnie dostępnych usług typu data-cloud dla rozwiązań IoT, zaprojektowanie i wykonanie układu elektronicznego modułu rozszerzeń dla sterownika PLC z interfejsem analogowo-cyfrowym, napisanie programu dla mikrokontrolera sterującego do realizacji dwukierunkowej wymiany danych pomiędzy sterownikiem PLC a zewnętrznymi serwerami IoT (np. ThingSpeak, AWS, Azure), przeprowadzenie testów działania systemu rozproszonego w laboratorium. </t>
  </si>
  <si>
    <t>Domowy rejestrator zużycia energii elektrycznej z akwizycją danych w chmurze</t>
  </si>
  <si>
    <t>The home electricity consumption logger with cloud-based data acquisition</t>
  </si>
  <si>
    <t>Celem pracy jest zaprojektowanie i wykonanie rejestratora bieżących parametrów sieci elektrycznej w budynku mieszkalnym, który będzie umożliwiał zapis danych pomiarowych na dowolnym serwerze zewnętrznym (w chmurze). Zakres pracy obejmuje: przegląd nowoczesnych rozwiązań układowych stosowanych do monitorowania parametrów sieci zasilającej, zaprojektowanie i wykonanie układu pomiarowego do pomiaru napięcia i prądu w trójfazowej instalacji elektrycznej, zaprojektowanie i wykonanie mikroprocesorowego układu do analizy danych pomiarowych i komunikacji w sieci WiFi, opracowanie aplikacji serwerowej typu back-end do akwizycji danych, opracowanie aplikacji klienckiej typu front-end, umożliwiającej zdalny dostęp i analizę zapisanych danych pomiarowych.</t>
  </si>
  <si>
    <t>Analogowo-cyfrowy rejestrator pomiarowy do zastosowań przemysłowych</t>
  </si>
  <si>
    <t>Analog-digital measuring recorder for industrial applications</t>
  </si>
  <si>
    <t>Celem pracy jest zaprojektowanie i zbudowanie przenośnego rejestratora sygnałów analogowych i cyfrowych, który będzie umożliwiał pomiar i akwizycję sygnałów sterujących występujących w przemysłowych układach sterowania. Zakres pracy obejmuje: przegląd literatury na temat nowoczesnych układów pomiarowych, projekt układu elektronicznego rejestratora, dobór podzespołów elektronicznych i wykonanie prototypu urządzenia, napisanie programu do prezentacji i analizy wyników pomiarów, testy systemu pomiarowego na stanowisku laboratoryjnym.</t>
  </si>
  <si>
    <t>Uniwersalna stacja rozproszonych wejść/wyjść z interfejsem Ethernet dla sterownika PLC</t>
  </si>
  <si>
    <t>Universal distributed I/O station with Ethernet interface for the PLC</t>
  </si>
  <si>
    <t>Celem pracy jest zaprojektowanie i wykonanie uniwersalnej stacji wejść/wyjść, wykorzystującej do komunikacji sieć Ethernet, która będzie stanowiła analogowo-cyfrowy moduł rozszerzeń dla wybranego sterownika PLC. Zakres pracy obejmuje: przegląd literatury na temat systemów transmisji danych stosowanych w rozproszonych systemach sterowania, projekt i wykonanie modułu rozszerzeń dla sterownika PLC zawierającego dodatkowe wejścia i wyjścia cyfrowe oraz analogowe, opracowanie protokołu komunikacji w sieci Ethernet do wymiany danych ze stacją rozproszonych wejść/wyjść, napisanie przykładowych programów sterujących dla wybranych sterowników PLC do obsługi stacji, testy laboratoryjne urządzenia.</t>
  </si>
  <si>
    <t>Zastosowanie modułów ESP32-CAM w konstrukcji robota inspekcyjnego</t>
  </si>
  <si>
    <t>Application of the ESP32-CAM modules in the construction of an inspection robot</t>
  </si>
  <si>
    <t>Celem pracy jest zaprojektowanie i wykonanie zdalnie sterowanego robota inspekcyjnego, z wykorzystaniem mikroprocesorowego modułu ESP32 z kamerą. Robot powinien umożliwiać zdalną transmisję obrazu z kamery, który będzie wyświetlany na ekranie smartfona. Zakres pracy obejmuje: przegląd literatury na temat napędów stosowanych w robotach mobilnych, zaprojektowanie i zbudowanie konstrukcji mechanicznej robota mobilnego, dobór silników napędowych i pozostałych podzespołów elektronicznych; zaprojektowanie i wykonanie układu elektronicznego sterującego robotem; opracowanie aplikacji dla smartfona do sterowania robotem z obsługą kamery, wykonanie testów działania robota inspekcyjnego w warunkach rzeczywistych.</t>
  </si>
  <si>
    <t>Stacja pogody z akwizycją danych w chmurze</t>
  </si>
  <si>
    <t>Weather station with cloud-based data acquisition</t>
  </si>
  <si>
    <t>Celem pracy jest zaprojektowanie i zbudowanie przydomowej stacji pogody, umożliwiającej okresowy pomiar wybranych czynników atmosferycznych (temperatury, wilgotności, ciśnienia) i zdalny ich zapis na dowolnym serwerze zewnętrznym (w chmurze). Zakres pracy obejmuje: przegląd nowoczesnych rozwiązań układowych stosowanych do pomiaru czynników atmosferycznych, dobór podzespołów elektronicznych i przetworników pomiarowych, zaprojektowanie i wykonanie układu elektronicznego stacji pogody, napisanie programu dla mikrokontrolera do analizy danych pomiarowych i komunikacji w sieci WiFi, napisanie funkcji programowych do przesyłania danych do zewnętrznych serwerów IoT (np. ThingSpeak, AWS, Azure), przeprowadzenie testów działania stacji pogody w warunkach rzeczywistych.</t>
  </si>
  <si>
    <t>Zastosowanie modułów komunikacyjnych ESP8266 do wymiany danych pomiędzy sterownikami PLC</t>
  </si>
  <si>
    <t>Application of ESP8266 communication modules for data exchange between PLC devices</t>
  </si>
  <si>
    <t>Celem pracy jest zbudowanie bezprzewodowej sieci lokalnej w standardzie WiFi, która umożliwi dwukierunkową wymianę danych pomiędzy wybranymi sterownikami PLC. Zakres pracy obejmuje: analizę współcześnie stosowanych rozwiązań w zakresie komunikacji WiFi, zaprogramowanie modułów ESP8266 do wymiany danych w sieci WLAN, zaprojektowanie i zbudowanie dwóch stacji komunikacyjnych Master i Slave z analogowo-cyfrowym interfejsem I/O, wykonanie testów komunikacji pomiędzy sterownikami PLC w laboratorium.</t>
  </si>
  <si>
    <t>Implementation of machine safety functions on B&amp;R's X20 controllers</t>
  </si>
  <si>
    <t>Serkies Piotr Dr hab. inż.</t>
  </si>
  <si>
    <t>Wykorzystanie różnych algorytmów regulacji w procesie nagrzewania oporowego</t>
  </si>
  <si>
    <t>The use of various control algorithms in the resistance heating process.</t>
  </si>
  <si>
    <t>Sterowanie mikroklimatem w terrarium z wykorzystaniem sterownika X20 firmy B&amp;R</t>
  </si>
  <si>
    <t>Microclimate control in the terrarium using the B&amp;R X20 controller</t>
  </si>
  <si>
    <t>Sterowanie procesem sortowania w magazynie wielostanowiskowym</t>
  </si>
  <si>
    <t>The sorting proces control in a multi-station warehouse.</t>
  </si>
  <si>
    <t>Celem pracy inżynierskiej jest opracowanie programu sterującego dla układu sortowania elementów i układaniu ich w magazynie wielostanowiskowym. W zakres Pracy wchodzi:
- zapoznanie się z budową i programowaniem sterowników PLC firmy B&amp;R
- opracowanie koncepcji i wykonanie modelu laboratoryjnego układu magazynu wielostanowiskowego wraz z elementem rozpoznawania odkładanych elementów,
- przygotowanie programu sterującego bazującego na modułach motion control,
- redakcja pracy.</t>
  </si>
  <si>
    <t>Budowa mechatronicznego układu dozowania cieczy z wykorzystaniem sterownika X20 firmy B&amp;R</t>
  </si>
  <si>
    <t>Construction of a mechatronic liquid dosing system using the B&amp;R X20 controller</t>
  </si>
  <si>
    <t>Programowanie systemów wielorobotycznych oraz ich testowanie w środowisku wirtualnym</t>
  </si>
  <si>
    <t>Programming of multi-robot systems and their testing in a virtual environment.</t>
  </si>
  <si>
    <t xml:space="preserve">Celem pracy magisterskiej jest budowa i sterowanie wirtualnym modelem wielorobotycznym z wykorzystaniem komponentów firmy B&amp;R. W zakres projektu wchodź:
- zapoznanie się ze sposobem budowy wirtualnych stanowisk robotycznych, oraz budowa własnego modelu
- zapoznanie się ze sposobem programowania robotów bazując na bibliotekach Mapp Robotics i ARNC0
- napisanie przykładowych programów obsługi robotów raz z dodatkowymi układami peryferyjnymi
- krytyczne porównanie wykorzystanych komponentów
- redakcja pracy  </t>
  </si>
  <si>
    <t>Wykorzystanie liniowych algorytmów predykcyjnych do sterowania zmiennymi stanu napędów elektrycznych</t>
  </si>
  <si>
    <t>The use of linear predictive algorithms to control the state variables in electric drives</t>
  </si>
  <si>
    <t>Celem pracy magisterskiej jest zaprojektowanie i przebadanie wybranych algorytmów predykcyjnych takich jak MPC i GPC do sterowania zmiennymi stanu napędów elektrycznych. W zakres pracy wchodzi:
- zapoznanie się wybranymi technikami sterowania predykcyjnego takimi jak MPC, GPC,
- opracowanie regulatorów wybranych zmiennych stanu dla napędów elektrycznych,
- zaproponowanie kryteriów dla oceny jakości regulacji i przeprowadzenie wszechstronnych badań porównawczych,
- eksperymentalna weryfikacja wybranych kryteriów
- krytyczna ocena uzyskanych wyników
- redakcja pracy</t>
  </si>
  <si>
    <t xml:space="preserve">Tłumienie drgań w napędach mechatronicznych </t>
  </si>
  <si>
    <t>Vibration damping in mechatronic drives</t>
  </si>
  <si>
    <t>Celem pracy magisterskiej jest opracowanie struktur sterowania zmiennymi stanu napędu elektrycznego z drganiami mechanicznymi pochodzącymi od elastyczności materiałów konstrukcyjnych. W zakres projektu wchodzi:
- zapoznanie się z tematyką drgań mechanicznych występujących w napędach elektrycznych,
- opracowanie modeli matematycznych wybranych układów napędowych,
- zapoznanie się tematyką aktywnego tłumienia drgań i opracowanie wybranych struktur sterowania,
- przeprowadzenie wszechstronnych badań symulacyjnych,
- przeprowadzenie wybranych badań eksperymentalnych
- krytyczna ocena uzyskanych wyników,
- redakcja pracy.</t>
  </si>
  <si>
    <t>Badania termiczne ogniw  litowo-jonowych stosowanych w układach zasilania pojazdów elektrycznych</t>
  </si>
  <si>
    <t>Thermal investigations of the lithium-ion cells used in electric vehicle power systems</t>
  </si>
  <si>
    <t>Celem pracy jest analiza termiczna ogniw litowo-jonowych stosowanych w układach zasilania pojazdów elektrycznych. 
Zakres pracy obejmuje:
- analiza obecnie stosowanych źródeł zasilania pojazdów elektrycznych, 
- opracowanie modelu symulacyjnego wybranych ogniw w środowisku Ansys  Fluent,
- badania eksperymentalne analizowanych ogniw litowo-jonowych, 
- weryfikacja eksperymentalna dokładności opracowanych modeli matematycznych.
Praca ma charakter eksperymentalny - eksperyment rzeczywisty.</t>
  </si>
  <si>
    <t>Skowron Maciej Dr inż.</t>
  </si>
  <si>
    <t>Diagnostyka uszkodzeń magnesów trwałych silnika synchronicznego przy wykorzystaniu sygnału strumienia unipolarnego</t>
  </si>
  <si>
    <t>Diagnostics of the damage to permanent magnets of the synchronous motor based on the unipolar flux</t>
  </si>
  <si>
    <t>Model analityczny silnika synchronicznego o uszkodzonym magnesie trwałym</t>
  </si>
  <si>
    <t xml:space="preserve">Analytical model of a synchronous motor with damage of the permanent magnets </t>
  </si>
  <si>
    <t>Celem pracy jest opracowanie modelu analitycznego silnika synchronicznego uwzględniającego uszkodzenie magnesów trwałych wirnika. Dodatkowym celem pracy jest weryfikacja eksperymentalna opracowanego modelu.
Zakres pracy obejmuje:
- zapoznanie się z tematyką modelowania silników synchronicznych z magnesami trwałymi,
- analiza stosowanych obecnie metod modelowania uszkodzeń magnesów trwałych silnika PMSM,
- opracowanie modelu analitycznego silnika z uszkodzonym magnesem trwałym,
- weryfikacja eksperymentalna opracowanego modelu silnika PMSM,
- redakcja pracy dyplomowej.
Praca ma charakter teoretyczno -eksperymentalny.</t>
  </si>
  <si>
    <t>Zastosowanie głębokiej struktury neuronowej w diagnostyce uszkodzeń prętów klatki wirnika silnika indukcyjnego</t>
  </si>
  <si>
    <t>The application of a deep neural structure in the diagnosis of damage to the rotor cage bars of an induction motor</t>
  </si>
  <si>
    <t>System pomiarowo-diagnostyczny silnika synchronicznego z magnesami trwałymi wykorzystujący niskobudżetowy układ mikrokontrolera</t>
  </si>
  <si>
    <t>Permanent magnet synchronous motor measurement and diagnostic system based on a low-cost microcontroller system</t>
  </si>
  <si>
    <t>Celem pracy jest opracowanie urządzenia pomiarowo-diagnostycznego silnika synchronicznego z magnesami trwałymi wykorzystującego niskobudżetowy układ mikrokontrolera.
W zakres pracy wchodzi: 
 - opracowanie oraz implementacja oprogramowania pomiarowego w układzie mikrokontrolera, 
- przeprowadzenie badań eksperymentalnych na obiekcie rzeczywistym,
- opracowanie oraz implementacja algorytmu wykrywania uszkodzeń silnika PMSM, 
- weryfikacja eksperymentalna wykonanego urządzenia diagnostycznego.
Praca ma charakter eksperymentalny - eksperyment rzeczywisty.</t>
  </si>
  <si>
    <t xml:space="preserve">Detection of damage to the rotor cage bars of an induction motor in transient states using a deep neural network </t>
  </si>
  <si>
    <t>Celem pracy jest opracowanie metody detekcji oraz oceny stanu technicznego prętów klatki wirnika silnika indukcyjnego podczas stanów przejściowych przy wykorzystaniu bezpośredniej analizy sygnału przez głęboką strukturę neuronową. 
Zakres pracy obejmuje:
 - analiza stosowanych technik detekcji uszkodzeń prętów klatki wirnika, 
- przeprowadzenie pomiarów sygnałów diagnostycznych na obiekcie przy zastosowaniu opracowanej aplikacji pomiarowej,
- analiza wpływu stanów przejściowych (rozruch, zmian prędkości obrotowej, zmian momentu obciążenia) na możliwość oceny stanu technicznego wirnika silnika indukcyjnego klatkowego, 
- przeprowadzenie doboru parametrów struktury oraz procesu uczenia głębokiej sieci neuronowej,
- weryfikacja eksperymentalna opracowanego systemu  detekcji podczas rozruchu, zmian prędkości obrotowej, zmian momentu obciążenia.
Praca ma charakter eksperymentalny - eksperyment rzeczywisty.</t>
  </si>
  <si>
    <t xml:space="preserve">Celem pracy dyplomowej jest zaprojektowanie i badania algorytmów sterowania opartych na logice rozmytej dla układu napędowego z silnikiem elektrycznym. 
Zakres pracy:
- Zapoznanie się z klasycznym algorytmami sterowania (PI/PID).
- Zapoznanie się z rozmytymi algorytmami sterowania (systemy Mamdaniego, TSK).
- Zaprojektowanie algorytmu sterowania prędkości/ położenia w środowisku Matlab-Simulink.
- Badania właściwości opracowanych algorytmów.
- Ewentualna weryfikacja eksperymentalna.
-Redakcja pracy.  
</t>
  </si>
  <si>
    <t>Szabat Krzysztof Prof. dr hab. inż.</t>
  </si>
  <si>
    <t>Zastosowanie regulatorów stanu w elektrycznym układzie napędowym.</t>
  </si>
  <si>
    <t xml:space="preserve">Application of the state controllers in an electric drive system. </t>
  </si>
  <si>
    <t xml:space="preserve">Celem pracy dyplomowej jest zaprojektowanie i badania algorytmów sterowania opartych regulatorze stanu dla układu napędowego z silnikiem elektrycznym. 
Zakres pracy:
- Zapoznanie się z klasycznym algorytmami sterowania bazującymi na sprzężeniu od stanu.
- Zaprojektowanie algorytmu sterowania prędkości/ położenia w środowisku Matlab-Simulink dla różnego typu połączenia mechanicznego (sztywne, sprężyste).
- Badania właściwości opracowanych algorytmów.
- Ewentualna weryfikacja eksperymentalna.
-Redakcja pracy.  
</t>
  </si>
  <si>
    <t>Estymacja zmiennych stanu w układzie napędowym z silnikiem elektrycznym</t>
  </si>
  <si>
    <t>Estimation of the state variable in an electric drive system</t>
  </si>
  <si>
    <t xml:space="preserve">Celem pracy dyplomowej jest zaprojektowanie i badania algorytmów estymacji zmiennych stanu dla układu napędowego z silnikiem elektrycznym. 
Zakres pracy:
- Zapoznanie się z algorytmami estymacji zmiennych stanu.
- Zaprojektowanie estymatora  w środowisku Matlab-Simulink dla różnego typu połączenia mechanicznego (sztywne, sprężyste).
- Badania właściwości opracowanych algorytmów.
- Ewentualna weryfikacja eksperymentalna.
-Redakcja pracy.  
</t>
  </si>
  <si>
    <t>Estymacja zmiennych stanu w układzie napędowym z połączeniem sprężystym za pomocą rozmytych obserwatorów Luenbergera</t>
  </si>
  <si>
    <t>Estimation of the state variable in an electric drive system with flexibility using fuzzy Luenberger observers</t>
  </si>
  <si>
    <t xml:space="preserve">Celem pracy dyplomowej jest zaprojektowanie i badania algorytmów estymacji zmiennych stanu dla układu napędowego z połączeniem sprężystym za pomocą rozmytych estymatorów Luenbergera. 
Zakres pracy:
- Zapoznanie się z algorytmami estymacji zmiennych stanu.
- Zapoznanie się z algorytmami logiki rozmytej
- Zaprojektowanie estymatora  w środowisku Matlab-Simulink dla układu dwumasowego.
- Badania właściwości opracowanych algorytmów.
- Ewentualna weryfikacja eksperymentalna.
-Redakcja pracy.  
</t>
  </si>
  <si>
    <t>Tłumienie drgań skrętnych w układzie napędowym za pomocą obserwatorów zakłóceń.</t>
  </si>
  <si>
    <t>Damping of torsional vibrations in electrical drive system using disturbance observers</t>
  </si>
  <si>
    <t>Metody bezpośredniego sterowania momentem silnika indukcyjnego z modulacją szerokości impulsów</t>
  </si>
  <si>
    <t>Direct Torque Control methods with pulse width modulation for indution motor drives</t>
  </si>
  <si>
    <t>Tarchała Grzegorz Dr hab. inż.</t>
  </si>
  <si>
    <t>Układ sterowania i monitorowania pracy silnika prądu stałego zasilanego z czterokwadrantowego przekształtnika prądu stałego</t>
  </si>
  <si>
    <t>Control and online monitoring of a DC motor supplied by a four quadrant DC/DC converter</t>
  </si>
  <si>
    <t>Celem pracy jest opracowanie i wykonanie czterokwadrantowego przekształtnika prądu stałego do sterowania silnikiem prądu stałego, z możliwością podglądu wybranych sygnałów układu w czasie rzeczywistym.
W zakres pracy wchodzi:
- Opracowanie modelu symulacyjnego układu napędowego w oprogramowaniu specjalistycznym (np. MATLAB/Simulink, PSIM, TCad, etc.),
- Wykonanie układu przekształtnika prądu stałego (tzw. mostka typu H)
- Realizacja sterowania i dynamicznego pomiaru wybranych sygnałów za pomocą mikrokontrolera,
- Napisanie programu komputerowego umożliwiającego komunikację z mikrokontrolerem za pomocą portu USB, oraz sterowanie układem z poziomu komputera,
- Opracowanie wyników badań i redakcja pracy.</t>
  </si>
  <si>
    <t>Dwukierunkowy izolowany przekształtnik prądu stałego obniżająco-podwyższający napięcie</t>
  </si>
  <si>
    <t>Bidirectional isolated buck-boost DC/DC voltage converter</t>
  </si>
  <si>
    <t>Celem pracy jest opracowanie izolowanego przekształtnika prądu stałego pozwalającego na obniżanie i podwyższanie napięcia oraz dwukierunkowy przepływ energii.
W zakres pracy wchodzi:
- krytyczna analiza literaturowa istniejących rozwiązań dotyczących badanego zagadnienia,
- wybór i opracowanie przekształtnika (np. SEPIC, Cuk, itp.),
- opracowanie modelu symulacyjnego wybranego rozwiązania w specjalistycznym oprogramowaniu komputerowym (MATLAB/Simulink, PSIM, TCad, itp.)
- przeprowadzenie szerokich badań symulacyjnych w różnych stanach pracy,
- opracowanie wyników badań i redakcja pracy.</t>
  </si>
  <si>
    <t>Sterowanie bezczujnikowe silnikiem synchronicznym z magnesami trwałymi</t>
  </si>
  <si>
    <t>Sensorless control of a permanent magnet synchronous motor</t>
  </si>
  <si>
    <t>Celem pracy jest analiza układu bezczujnikowego sterowania silnikiem synchronicznym z magnesami trwałymi.
W zakres pracy wchodzi:
- analiza literaturowa estymatorów prędkości dla silnika synchronicznego z magnesami trwałymi,
- utworzenie modelu symulacyjnego układu sterowania i wybranego estymatora prędkości silnika PMSM,
- badania pracy układu napędowego w różnych stanach pracy,
- próba weryfikacji eksperymentalnej przy wykorzystaniu układu szybkiego prototypowania (dSpace, NI PXI),
- podsumowanie, analiza otrzymanych wyników, redakcja pracy.</t>
  </si>
  <si>
    <t>Ślizgowy estymator prędkości silnika synchronicznego z magnesami trwałymi</t>
  </si>
  <si>
    <t>Sliding mode speed estimation for permanent magnet synchronous motor</t>
  </si>
  <si>
    <t>Porównanie metod szybkiego prototypowania układów napędowych z silnikiem prądu stałego</t>
  </si>
  <si>
    <t>Comparison of rapid prototyping methods for DC motor drives</t>
  </si>
  <si>
    <t>Celem pracy jest wykonanie modeli układu sterowania silnikiem prądu stałego w różnych językach programowania (C, MATLAB/Simulink, LabView i inne) w celu wykorzystania ich w szybkim prototypowaniu układów sterowania silnikiem prądu stałego, zasilanym z mostkowego przekształtnika prądu stałego.
W zakres pracy wchodzi:
- analiza literaturowa badanego zagadnienia,
- opracowanie modelu symulacyjnego uwzględniającego cyfrowy układ sterowania oraz układ zasilający,
- opracowanie modeli układów sterowania w różnych językach programowania,
- przeprowadzenie badań eksperymentalnych przy wykorzystaniu sterownika NI PXI,
- opracowanie wyników badań i redakcja pracy.</t>
  </si>
  <si>
    <t>Celem pracy jest analiza możliwości wykorzystania przemysłowego robota ramieniowego do realizacji wybranego procesu przemysłowego związanego z segregacją elementów.
W zakres pracy wchodzi:
1. przystosowanie stanowiska z robotem ramieniowym do wykonania wybranego procesu technologicznego;
2. opracowanie i wykonanie stanowiska laboratoryjnego;
3. opracowanie i wykonanie programu sterującego robotem przy wykorzystaniu środowiska RT-Toolbox3.
4. redakcja pracy dyplomowej.
Praca ma charakter eksperymentalny (eksperyment rzeczywisty).</t>
  </si>
  <si>
    <t>Wolkiewicz Marcin Dr hab. inż.</t>
  </si>
  <si>
    <t>Celem pracy jest wykonanie wirtualnego przyrządu pomiarowo-diagnostycznego wykrywającego wybrane uszkodzenia mechaniczne silnika indukcyjnego na podstawie analizy drgań mierzonych akcelerometrem MEMS.
W zakres pracy wchodzą:
1. studia literaturowe dotyczące sposobów wykrywania uszkodzeń mechanicznych w silnikach indukcyjnych,
2. opracowanie i wykonanie programu pomiarowo – diagnostycznego w środowisku LabVIEW,
3. opracowanie metod diagnostyki wybranych uszkodzeń mechanicznych silnika indukcyjnego na podstawie analizy drgań mierzonych akcelerometrem MEMS,
4. wykonanie badań eksperymentalnych wraz z analizą uzyskanych wyników,
5. redakcja pracy dyplomowej.
Praca ma charakter eksperymentalny (eksperyment rzeczywisty).</t>
  </si>
  <si>
    <t>Induction motor electrical fault diagnosis using MEMS accelerometers.</t>
  </si>
  <si>
    <t>Celem pracy jest wykonanie wirtualnego przyrządu pomiarowo-diagnostycznego wykrywającego wybrane uszkodzenia elektryczne silnika indukcyjnego na podstawie analizy drgań mierzonych akcelerometrem MEMS.
W zakres pracy wchodzą:
1. studia literaturowe dotyczące sposobów wykrywania uszkodzeń elektrycznych w silnikach indukcyjnych,
2. opracowanie i wykonanie programu pomiarowo – diagnostycznego w środowisku LabVIEW,
3. opracowanie metod diagnostyki wybranych uszkodzeń elektrycznych silnika indukcyjnego na podstawie analizy drgań mierzonych akcelerometrem MEMS,
4. wykonanie badań eksperymentalnych wraz z analizą uzyskanych wyników,
5. redakcja pracy dyplomowej.
Praca ma charakter eksperymentalny (eksperyment rzeczywisty).</t>
  </si>
  <si>
    <t>Celem pracy jest wykonanie w środowisku LabVIEW wirtualnego przyrządu pomiarowo-diagnostycznego wykrywającego wybrane uszkodzenia silnika indukcyjnego klatkowego przy wykorzystaniu pomiaru hałasu i drgań mechanicznych.. 
W zakres pracy wchodzi: 
1. zapoznanie się z problematyką diagnostyki uszkodzeń w sygnałach wibroakustycznych,
2. opracowanie metod pomiaru hałasu oraz drgań mechanicznych silników indukcyjnych,
3. opracowanie metod diagnostyki wybranych uszkodzeń silników indukcyjnych klatkowych,
4. opracowanie i wykonanie wirtualnego przyrządu pomiarowo-diagnostycznego w środowisku LabVIEW,
5. wykonanie badań eksperymentalnych wraz z analizą uzyskanych wyników,
6. redakcja pracy dyplomowej.
Praca ma charakter eksperymentalny (eksperyment rzeczywisty).</t>
  </si>
  <si>
    <t>Celem pracy jest wykonanie w środowisku LabVIEW wirtualnego przyrządu pomiarowo-diagnostycznego wykrywającego wybrane uszkodzenia silnika synchronicznego o magnesach trwałych przy wykorzystaniu pomiaru hałasu i drgań mechanicznych. 
W zakres pracy wchodzi: 
1. zapoznanie się z problematyką diagnostyki uszkodzeń w sygnałach wibroakustycznych,
2. opracowanie metod pomiaru hałasu oraz drgań mechanicznych,
3. opracowanie metod diagnostyki wybranych uszkodzeń silników synchronicznych o magnesach trwałych,
4. opracowanie i wykonanie wirtualnego przyrządu pomiarowo-diagnostycznego w środowisku LabVIEW,
5. wykonanie badań eksperymentalnych wraz z analizą uzyskanych wyników,
6. redakcja pracy dyplomowej.
Praca ma charakter eksperymentalny (eksperyment rzeczywisty).</t>
  </si>
  <si>
    <t>Modelowanie silnika synchronicznego o magnesach trwałych z uszkodzonym uzwojeniem stojana.</t>
  </si>
  <si>
    <t>Modelling of  permanent magnet synchronous motor with damaged stator winding.</t>
  </si>
  <si>
    <t>Celem pracy jest opracowanie modelu silnika synchronicznego o magnesach trwałych z uszkodzonym uzwojeniem stojana oraz jego weryfikacja eksperymentalna. Opracowany model silnika powinien uwzględniać możliwość modelowania zwarcia zwojów w obrębie jednej fazy silnika.
W zakres pracy wchodzi:
1. zapoznanie się z tematyką modelowania silników synchronicznych o magnesach trwałych,
2. opracowanie metod modelowania silnika z uszkodzonym uzwojeniem stojana,
3. opracowanie modelu silnika synchronicznego o magnesach trwałych z możliwością modelowania zwarć zwojowych,
4. weryfikacja eksperymentalna opracowanego modelu silnika,
5. redakcja pracy dyplomowej.
Praca ma charakter teoretyczno -eksperymentalny.</t>
  </si>
  <si>
    <t>Celem pracy jest wykonanie w środowisku LabVIEW wirtualnego przyrządu diagnostycznego wykrywającego uszkodzenia uzwojeń stojana silnika synchronicznego o magnesach trwałych. 
W zakres pracy wchodzi: 
1. zapoznanie się z problematyką diagnostyki uszkodzeń uzwojeń stojana silników synchronicznych o magnesach trwałych,
2. opracowanie metod wykrywanie i lokalizacji zwarć zwojowych silników synchronicznych o magnesach trwałych,
3. opracowanie i wykonanie wirtualnego przyrządu diagnostycznego w środowisku LabVIEW,
4. wykonanie badań eksperymentalnych wraz z analizą uzyskanych wyników,
5. redakcja pracy dyplomowej.
Praca ma charakter eksperymentalny (eksperyment rzeczywisty).</t>
  </si>
  <si>
    <t>Celem pracy jest opracowanie modelu silnika synchronicznego o magnesach trwałych z demagnetyzacją wirnika oraz jego weryfikacja eksperymentalna. Opracowany model silnika powinien uwzględniać możliwość modelowania stopnia demagnetyzacji wirnika.
W zakres pracy wchodzi:
1. zapoznanie się z tematyką modelowania silników synchronicznych o magnesach trwałych,
2. opracowanie metod modelowania silnika z demagnetyzacją wirnika,
3. opracowanie modelu silnika synchronicznego o magnesach trwałych z możliwością modelowania różnego stopnia demagnetyzacji wirnika,
4. weryfikacja eksperymentalna opracowanego modelu silnika,
5. redakcja pracy dyplomowej.
Praca ma charakter teoretyczno -eksperymentalny.</t>
  </si>
  <si>
    <t>Diagnostyka demagnetyzacji wirnika silnika synchronicznego o magnesach trwałych.</t>
  </si>
  <si>
    <t>Rotor demagnetization fault diagnosis in permanent magnet synchronous motor.</t>
  </si>
  <si>
    <t>Celem pracy jest wykonanie w środowisku LabVIEW wirtualnego przyrządu diagnostycznego wykrywającego demagnetyzację wirnika silnika synchronicznego o magnesach trwałych. 
W zakres pracy wchodzi: 
1. zapoznanie się z problematyką demagnetyzacji silników synchronicznych o magnesach trwałych,
2. opracowanie metod monitorowania stanu demagnetyzacji wirnika silnika synchronicznego o magnesach trwałych,
3. opracowanie i wykonanie wirtualnego przyrządu diagnostycznego w środowisku LabVIEW,
4. wykonanie badań eksperymentalnych wraz z analizą uzyskanych wyników,
5. redakcja pracy dyplomowej.
Praca ma charakter eksperymentalny (eksperyment rzeczywisty).</t>
  </si>
  <si>
    <t>Sterowanie i wizualizacja inteligentnego domu z wykorzystaniem PLC i HMI</t>
  </si>
  <si>
    <t>Control and visualisation of smart house with the use of PLC and HMI</t>
  </si>
  <si>
    <t>Celem pracy jest przygotowanie układu sterowania i wizualizacja działania inteligentnego domu przy pomocy sterownika programowalnego i panelu operatorskiego. Zakres pracy obejmuje przegląd literatury dotyczącej zagadnień sterowania i wizualizacji, stworzenie wirtualnego modelu domu inteligentnego na panelu operatorskim oraz napisanie programu sterującego modelem wirtualnym.</t>
  </si>
  <si>
    <t>Wróbel Karol Dr inż.</t>
  </si>
  <si>
    <t>Celem pracy jest zastosowanie sterownika PLC do obsługi parkingu podziemnego wraz z zaprojektowaniem i wykonaniem fizycznego modelu. Zakres prac obejmuje wykonanie modelu, napisanie programu sterującego pracą makiety, dobór czujników i elementów wykonawczych.</t>
  </si>
  <si>
    <t>Mieszalnik sterowany za pomocą sterownika PLC</t>
  </si>
  <si>
    <t>Mixer controlled by the PLC</t>
  </si>
  <si>
    <t xml:space="preserve">Celem pracy dyplomowej jest wykonanie modelu oraz układu sterowania mieszalnikiem przemysłowym z wykorzystaniem sterownika PLC. Zakres pracy obejmuje wykonanie modelu mieszalnika z odpowiednim doborem czujników i elementów wykonawczych oraz napisanie programu sterującego makietą. </t>
  </si>
  <si>
    <t>System monitorowania i kontroli inteligentnego podjazdu do domu</t>
  </si>
  <si>
    <t>Smart home driveway monitoring and control system</t>
  </si>
  <si>
    <t>Celem pracy jest zbudowanie systemu monitorującego oraz nadzorującego pracą bramy wjazdowej opartego na platformie mikroprocesorowej i kamerze. W zakres pracy wchodzi opracowanie konfiguracji sprzętowej i programowej pozwalającej na odczytanie tablicy rejestracyjnej pojazdu oraz porównanie jej z bazą danych pojazdów upoważnionych.</t>
  </si>
  <si>
    <t>A logic game made on the operator's panel</t>
  </si>
  <si>
    <t xml:space="preserve">Celem pracy jest wykonanie gry logicznej w oparciu o sterownik PLC oraz panel operatorski. Zakres pracy obejmuje opracowanie komunikacji ze sterownikiem i panelem operatorskim, zaprogramowanie układów logicznych oraz zaprojektowanie wizualizacji procesu. </t>
  </si>
  <si>
    <t>Smart control in household entertainment center</t>
  </si>
  <si>
    <t>Celem pracy jest opracowanie modelu pomieszczenia służącego jako domowe centrum rozrywki, zautomatyzowanego z wykorzystaniem mikrokontrolera. W zakres pracy wchodzi wykonanie modelu pomieszczenia, dobór czujników pozwalających na prawidłową pracę zbudowanego układu oraz zaprogramowanie mikrokontrolera sterującego modelem.</t>
  </si>
  <si>
    <t>Porównanie obwodowego oraz polowo-obwodowego modelowania silnika indukcyjnego</t>
  </si>
  <si>
    <t>The comparison of circuit and field-circuit modeling of induction motor</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</si>
  <si>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</si>
  <si>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</si>
  <si>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</si>
  <si>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</si>
  <si>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</si>
  <si>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</si>
  <si>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Induction motor parameters estimation - experimenta tests</t>
  </si>
  <si>
    <t>CEL I ZAKRES PRACY:
Celem pracy jest opracowanie estymatorów parametrów schematu zastępczego silnika indukcyjnego w układzie sterowania otwartego i zamkniętego oraz wykonanie badań eksperymentalnych
Zakres pracy obejmuje:
- zapoznanie się z tematyką napędów indukcyjnych;
- zapoznanie się z tematyką estymacji parametrów silnika indukcyjnego;
- opracowanie struktury wektorowego sterowania DFOC lub układu sterowania DTC w środowisku PSIM;
- opracowanie algorytmu estymacji parametrów schematu zastępczego silnika indukcyjnego ;                                                              - wykonanie badań symulacyjnych i eksperymentalnych;
- ocena uzyskanych wyników;
- redakcja pracy</t>
  </si>
  <si>
    <t>Dybkowski Mateusz Dr hab. inż.</t>
  </si>
  <si>
    <t>Napęd bezczujnikowy DTC-SVM silnika indukcyjnego  z estymatorem MRAS - badania eksperymentalne</t>
  </si>
  <si>
    <t>DTC-SVM sensorless induction motor drive with MRAS estimator</t>
  </si>
  <si>
    <t xml:space="preserve">Algorytmy metody modulacji wektorowej </t>
  </si>
  <si>
    <t xml:space="preserve">Space vector modulation algorithms </t>
  </si>
  <si>
    <t xml:space="preserve">Oprogramowanie do symulacji ładowarki pojazdów elektrycznych </t>
  </si>
  <si>
    <t xml:space="preserve">Electric vehicle charger simulation software </t>
  </si>
  <si>
    <t xml:space="preserve">Using the dSpace card for modeling a drive with a induction and PMSM motor </t>
  </si>
  <si>
    <t>Celem pracy jest analiza i wykonanie napędu indukcyjnego i PMSM przy wykorzystaniu techniki rapid prototyping z kartą dSpace
Zakres pracy obejmuje:
- zapoznanie się z tematyką napędów indukcyjnych i PMSM;
- zapoznanie się z tematyką szybkiego prototypowania;
- realizacja oprogramowania MIL (Model in the Loop) dla karty dSpace;
- wykonanie badań symulacyjnych i wstępna weryfikacja otrzymanych wyników,
- analiza otrzymanych wyników;
- redakcja pracy</t>
  </si>
  <si>
    <t xml:space="preserve">Wykorzystanie karty dSpace do prototypowania napędu przekształtnikowego </t>
  </si>
  <si>
    <t>Using the dSpace card for prototyping a electrical drive system</t>
  </si>
  <si>
    <t>Celem pracy jest analiza możliwości wykorzystania układów szybkiego prototypowania do realizacji i wizualizacji algorytmów sterowania napędów przekształtnikowych
Zakres pracy obejmuje:
- zapoznanie się z tematyką układów szybkiego prototypowania (rapid prototyping)
- zapoznanie się z układami sterowania silnika prądu stałego oaz silników AC;
- realizacja sterowania kaskadowego z silnikiem prądu stałego na procesorze DS1104  (MiL - Model in the Loop)     - realizacja sterowania silnikiem indukcyjnym na procesorze DS1104  (MiL - Model in the Loop                                                                     
- wykonanie badań  i wstępna weryfikacja otrzymanych wyników,
- analiza otrzymanych wyników;
- redakcja pracy</t>
  </si>
  <si>
    <t>Kowalski Czesław Prof. dr hab. inż.</t>
  </si>
  <si>
    <t>Pawlaczyk Leszek Dr hab. inż.</t>
  </si>
  <si>
    <t>Bartłomiej Suchecki</t>
  </si>
  <si>
    <t>Südzucker Polska S.A. ul. Muchoborska 6, PL 54-424 Wrocław</t>
  </si>
  <si>
    <t>Starosta Jaworski Aneta Kucharzyk</t>
  </si>
  <si>
    <t>Starostwo Powiatowe w Jaworze</t>
  </si>
  <si>
    <t>Ksiądz Proboszcz Łukasz Misiak</t>
  </si>
  <si>
    <t>Parafia pw. św. Marcina w Jaworze</t>
  </si>
  <si>
    <t>nie</t>
  </si>
  <si>
    <t>Jakub Kapuściński</t>
  </si>
  <si>
    <t>Sieć Badawcza Łukasiewicz - Instytut Lotnictwa, al. Krakowska 110/114, 02-256 Warszawa</t>
  </si>
  <si>
    <t>Opracowanie oprogramowania do modelowania wpływu uszkodzeń czujników prądu na pracę napędu  z silnikiem PMSM i sterowaniem wektorowym (praca w ramach projektu badawczego NCN-możliwość stypendium)</t>
  </si>
  <si>
    <t>Development of the software for modeling of the current sensor fault influence to the vector-controlled PMSM drive operation</t>
  </si>
  <si>
    <t>Orłowska-Kowalska Teresa Prof. dr hab. inż.</t>
  </si>
  <si>
    <t>State observer application for current sensor fault detection and compensation in the vector-controlled PMSM drive</t>
  </si>
  <si>
    <t>Kalman Filter application for current sensor fault detection and compensation in the vector-controlled induction motor drive</t>
  </si>
  <si>
    <t>Adamczyk Michał</t>
  </si>
  <si>
    <t>Celem pracy jest opracowanie automatycznego systemu sortującego elementy z tworzywa sztucznego o określonych kolorach. Zakres pracy obejmuje zapoznanie się z budową i działaniem czujnika koloru, zaprojektowanie obudowy, opracowanie systemu sortującego, zaprogramowanie mikrokontrolera, wykonanie modelu, przeprowadzenie testów.</t>
  </si>
  <si>
    <t>Krawczyk Krystian Dr inż.</t>
  </si>
  <si>
    <t>Celem pracy inżynierskiej jest zaprojektowanie oraz wykonanie prototypu przenośnej, akumulatorowej, zgrzewarki rezystancyjnej do ogniw Li-Ion z zastosowaniem superkondensatorów. Zakres pracy obejmuje: przegląd literatury; określenie parametrów zgrzewarki; dobór podzespołów; opracowanie projektu oraz schematów elektrycznych; wykonanie prototypu oraz testy.</t>
  </si>
  <si>
    <t>Tests of a digitally controlled high-voltage multiplexer for precise measurements.</t>
  </si>
  <si>
    <t>Study of the basic parameters of operational amplifiers</t>
  </si>
  <si>
    <t>Celem pracy jest zaprojektowanie i wykonanie stanowiska do badania wzmacniaczy operacyjnych w wybranych konfiguracjach. Zakres pracy obejmuje analizę problemu, opracowanie projektu stanowiska, wykonanie stanowiska oraz przeprowadzenie badań testowych.</t>
  </si>
  <si>
    <t>Celem pracy jest opracowanie i wykonanie stanowiska do porównawczego badania parametrów wybranych czujników wilgotności. Zakres pracy obejmuje analizę problemu, wykonanie projektu stanowiska, wykonanie stanowiska oraz przeprowadzenie badań testowych.</t>
  </si>
  <si>
    <t>Investigation of the influence of temperature on the parameters of the power cable insulation.</t>
  </si>
  <si>
    <t>Wieczorek Krzysztof Dr hab. inż.</t>
  </si>
  <si>
    <t>Examination of charge decay time on composite insulators models.</t>
  </si>
  <si>
    <t>Celem pracy jest zbadanie czasu zaniku ładunku na modelach izolatorów kompozytowych w zależności od wybranych parametrów ich elektryzacji.
Zakres pracy obejmuje:
- studia literaturowe; 
- adaptację stanowiska do elektryzacji izolatorów i badania czasów zaniku ładunku;
- wykonanie pomiarów;
- opracowanie i analizę wyników.</t>
  </si>
  <si>
    <t>Pelesz Adam Dr inż.</t>
  </si>
  <si>
    <t>Modernization of Kelvin water dropper.</t>
  </si>
  <si>
    <t>Badanie zachowania błony mydlanej w nierównomiernym polu elektrycznym</t>
  </si>
  <si>
    <t>Investigation of soap film behaviour in a nonuniform electric field</t>
  </si>
  <si>
    <t>Celem pracy jest obserwacja zachowania się błony mydlanej w nierównomiernym polu elektrycznym.
Zakres pracy obejmuje: 
-studia literaturowe; 
--zaprojektowanie i budowę stanowiska pomiarowego; 
-wykonanie pomiarów i obserwacji;
-opracowanie i analizę wyników.</t>
  </si>
  <si>
    <t>Badanie zachowania bańki mydlanej w równomiernym polu elektrycznym</t>
  </si>
  <si>
    <t>Investigation of the behaviour of a soap bubble in a uniform electric field</t>
  </si>
  <si>
    <t>Celem pracy jest obserwacja zachowania się bańki mydlanej w równomiernym polu elektrycznym.
Zakres pracy obejmuje: 
-studia literaturowe; 
-adaptację stanowiska pomiarowego; 
-wykonanie pomiarów i obserwacji;
-opracowanie i analizę wyników.</t>
  </si>
  <si>
    <t>Determination of the influence of electric charge on the value of the flashover voltage</t>
  </si>
  <si>
    <t>Celem pracy jest określenie wpływu  ładunku elektrycznego, zgromadzonego na dielektryku, na wartość napięcia przebicia powietrza w danym układzie elektrod  Zakres pracy obejmuje: 
-studia literaturowe; 
-wykonanie projektu elektrod; 
-adaptację stanowiska pomiarowego;
-wykonanie pomiarów napięcia przeskoku;
-opracowanie i analizę wyników.</t>
  </si>
  <si>
    <t>Badanie wpływu stacjonarnego pola elektrycznego na proces kiełkowania roślin</t>
  </si>
  <si>
    <t>Study of the influence of a stationary electric field on the plant germination process</t>
  </si>
  <si>
    <t>Celem pracy jest określenie wpływu działania stałego pola elektrycznego na proces kiełkowania roślin.
Zakres pracy obejmuje:
-przegląd literatury tematu;
-dobór roślin do eksperymentu;
-zaprojektowanie i budowę stanowiska do obserwacji kiełkowania roślin;
-przeprowadzenie obserwacji i opracowanie wyników.</t>
  </si>
  <si>
    <t>Evaluation of the quality of food oils based on measurements of their dielectric parameters</t>
  </si>
  <si>
    <t>Celem pracy jest określenie związku pomiędzy elektrycznymi parametrami (rezystywnością, przenikalnością elektryczną, współczynnikiem strat dielektrycznych) oleju spożywczego a jego jakością.
Zakres pracy obejmuje:
-studia literaturowe; 
-zaprojektowanie i budowę stanowiska pomiarowego;
-pomiary parametrów dielektrycznych olejów spożywczych poddanych działaniu wybranych czynników;
-opracowanie wyników pomiaru.</t>
  </si>
  <si>
    <t>Modernizacja  stanowiska laboratoryjnego do badania połączenia szeregowo-równoległego krzemowych ogniw fotowoltaicznych.</t>
  </si>
  <si>
    <t>Gubański Adam Dr inż.</t>
  </si>
  <si>
    <t>Charging method influence on piezoelectric properties of layered structures.</t>
  </si>
  <si>
    <t>Mirkowska Agnieszka Dr inż.</t>
  </si>
  <si>
    <t>Fabrication of piezoelectric structures with open-void channels</t>
  </si>
  <si>
    <t>Piezoelectric properties of structures with one-sided metallized elastomer layer</t>
  </si>
  <si>
    <t>Celem pracy jest wykonanie statystycznej analizy pracy elektrowni fotowoltaicznej o mocy 15 kW, znajdującej się na dachu budynku D1 Politechniki Wrocławskiej. Zakres pracy obejmuje przeanalizowanie danych dotyczących generowanej mocy, natężenia prądu, napięcia, częstotliwości oraz wykonanie analizy statystycznej.</t>
  </si>
  <si>
    <t>Kaczorowska Dominika Dr inż.</t>
  </si>
  <si>
    <t>Lewandowski Marcin Dr inż.</t>
  </si>
  <si>
    <t>Celem pracy jest zbadanie wpływu systemu dozującego gaz roboczy na efektywność procesu rozpylania magnetronowego. Zakres pracy obejmuje badania szybkości narostu napylanej warstwy przy impulsowym dozowaniu gazu roboczego.</t>
  </si>
  <si>
    <t>The impact of surface activation  on durability of flexible thin film electrodes.</t>
  </si>
  <si>
    <t>Szymańda Jarosław Dr inż.</t>
  </si>
  <si>
    <t>The simulation decision-making process with the use of fuzzy sets</t>
  </si>
  <si>
    <t>Network identification of events with the use of evolutionary algorithms</t>
  </si>
  <si>
    <t>Opracowanie aplikacji komputerowej umożliwiającej identyfikację zdarzeń na podstawie symulacji wykorzystujących  algorytmy i strategie ewolucyjne. Do realizacji inżynierskiej pracy dyplomowej wymagana jest umiejętność zaawansowanego programowania strukturalnego lub obiektowego. Wskazane jest także zainteresowanie problematyką sieci komputerowych i transmisji danych  .Redakcja pracy.</t>
  </si>
  <si>
    <t>Control system simulator in electric power system.</t>
  </si>
  <si>
    <t>A computer system for recording acoustic signals generated at high temperatures</t>
  </si>
  <si>
    <t xml:space="preserve">Celem pracy jest stworzenie możliwości rejestracji impulsów akustycznych podczas długotrwałego procesu ogrzewania i schładzania próbek materiałów elektrotechnicznych. Zakres prac  obejmuje napisanie programu (język C lub Pascal), zintegrowanie go z układem pomiarowym, testowanie oraz wyniki wstępnych pomiarów. </t>
  </si>
  <si>
    <t>Woźny Leszek Dr inż.</t>
  </si>
  <si>
    <t>System for the calibration of acoustic sensors by the Hsu-Nielsen method.</t>
  </si>
  <si>
    <t>Waveguides for acoustic signal measuring.</t>
  </si>
  <si>
    <t>Calibration of composite acoustic sensors.</t>
  </si>
  <si>
    <t>Prognozowanie zapotrzebowania na energię elektryczną domku jednorodzinnego.</t>
  </si>
  <si>
    <t>Forecasting the electricity demand of a single-family house.</t>
  </si>
  <si>
    <t>Celem pracy jest przeprowadzenie studium przypadku prognozowania zapotrzebowania na energię elektryczną gospodarstwa domowego. Zakres pracy obejmuje analizę literaturową metod prognozowania zapotrzebowania na energię elektryczną gospodarstwa domowego. Przeprowadzenie studium przypadku prognozowania dla rzeczywistej instalacji o mocy przyłączeniowej 15 kW.</t>
  </si>
  <si>
    <t>Jasiński Michał Dr inż.</t>
  </si>
  <si>
    <t>Prognozowanie produkcji z instalacji fotowoltaicznej traktowanej jako mikroinstalacja w świetle aktualnych przepisów.</t>
  </si>
  <si>
    <t>Forecasting the production from a photovoltaic installation treated as a microinstallation in light of current regulations.</t>
  </si>
  <si>
    <t>Celem pracy jest przeprowadzenie studium przypadku sprzedaży energii elektrycznej z wykorzystam net-bilingu pochodzącej z mikroinstalacji gospodarstwa domowego. Zakres pracy obejmuję analizę literaturową dotyczącą rozliczeń sprzedawanej energii z mikroinstalacji w świecie oraz Polsce. Przeprowadzenie studium przypadku dla danych co najmniej z okresu jednego roku w aspekcie zysku z sprzedaży energii elektrycznej z wykorzystaniem net-bilingu.</t>
  </si>
  <si>
    <t>Celem pracy jest analiza rentowności domowej instalacji fotowoltaicznej małej mocy współpracującej z bateryjnym zasobnikiem energii uwzględniająca ocenę wpływu różnych uwarunkowań. Zakres pracy obejmuje analizę literaturową dotyczącą instalacji fotowoltaicznych oraz bateryjnych magazynów energii wykorzystywanych w gospodarstwach domowych. Wykonanie obliczeń zwrotu inwestycji uwzględniając różne uwarunkowania m.in. zmiana cen energii, koszty eksploatacji jak i czyszczenia systemu fotowoltaicznego jak również liczby cykli pracy bateryjnego zasobnika energii.</t>
  </si>
  <si>
    <t>Forecasting prices on Polish electricity market.</t>
  </si>
  <si>
    <t xml:space="preserve">Celem pracy jest zastosowanie metod prognostycznych do przeprowadzenia prognozowania w krótkoterminowym horyzoncie czasowym cen na rynku energii. Zakres pracy obejmuje przegląd aktualnych badań dotyczących prognozowania cen na rynku energii. </t>
  </si>
  <si>
    <t xml:space="preserve">Celem pracy jest budowa stanowiska do badania stanu ochrony przeciwporażeniowej instalacji elektrycznej niskiego napięcia. Zakres pracy obejmuję analizę normatywną dotyczącą pomiarów instalacji elektrycznej niskiego napięcia w aspekcie ochrony przeciwporażeniowej. Budowa stanowiska do badania stanu ochrony przeciwporażeniowej instalacji elektrycznej niskiego napięcia w układach TN. </t>
  </si>
  <si>
    <t>Planning of home energy systems based on renewable sources.</t>
  </si>
  <si>
    <t>Wykorzystanie eksploracji danych pochodzących z Krajowego Systemu Elektroenergetycznego</t>
  </si>
  <si>
    <t>Using data mining from the National Electricity System.</t>
  </si>
  <si>
    <t>Selection of a photovoltaic system of up to 15 kWp installed on the roof of a single-family house.</t>
  </si>
  <si>
    <t>Modern electrical installation of a production plant in the food industry.</t>
  </si>
  <si>
    <t>Kostyła Paweł Dr hab. inż.</t>
  </si>
  <si>
    <t>Wykorzystanie OZE do zasilania zakładu przemysłowego z branży spożywczej.</t>
  </si>
  <si>
    <t>The use of renewable energy sources to supply an industrial plant in the food industry.</t>
  </si>
  <si>
    <t>Determination of internal parameters of the ZnO varistor model.</t>
  </si>
  <si>
    <t>Experimental studies of the cos phi control characteristics of photovoltaic inverters in terms of their impact on the volume of active energy production.</t>
  </si>
  <si>
    <t>Symulacja fragmentu rzeczywistej sieci elektroenergetycznej z odnawialnymi źródłami energii.</t>
  </si>
  <si>
    <t>Simulation of the part of the power grid with renewable energy sources.</t>
  </si>
  <si>
    <t>Cel pracy:  symulacja oraz wyznaczenie charakterystyk prądowo - napięciowych układu elektroenergetycznego z odnawialnymi źródłami energii. Zakres pracy: budowa systemu oraz symulacja systemu w środowisku Matlab (Simulink), analiza wybranych charakterystyk układu dla różnych warunków jego pracy.</t>
  </si>
  <si>
    <t>Matrix analysis of nonplanar circuits.</t>
  </si>
  <si>
    <t>Janik Przemysław Dr hab. inż.</t>
  </si>
  <si>
    <t>Small PV installation.</t>
  </si>
  <si>
    <t>Comparative analysis of energy storage systems .</t>
  </si>
  <si>
    <t>Stacje ładowania pojazdów elektrycznych w ujęciu  użytkowym</t>
  </si>
  <si>
    <t>Charging stations for e-vehicles with regard to  usability</t>
  </si>
  <si>
    <t xml:space="preserve">Celem pracy jest przygotowanie zestawienia podstawowych metod i stosowanych rozwiązań dla stacji ładowania pojazdów elektrycznych. W części praktycznej należy scharakteryzować główne rodzaje ładowania, zestawić najważniejsze parametry techniczne, ocenić wybrane, dostępne na rynku rozwiązania. </t>
  </si>
  <si>
    <t>Celem pracy jest przedstawienie inżynierskiej, syntetycznej analizy rozwiązań technicznych i parametrów użytkowych wybranych samochodów elektrycznych. Zakres pracy obejmuje opis i analizę podstawowych podzespołów elektrycznych oraz parametrów użytkowych. Część praktyczna obejmuje opracowanie zestawienia najważniejszych rozwiązań z uwzględnieniem norm (w szczególności ukł. magazynowania energii i ładowania), zestawienie parametrów aut dostępnych na rynku, przygotowanie kryteriów oceny użytkowej oraz ocenę wybranych pojazdów.</t>
  </si>
  <si>
    <t>Elektrotechnika_mgr_RES</t>
  </si>
  <si>
    <t>Wybrane zagadnienia projektowania i optymalizacji instalacji PV</t>
  </si>
  <si>
    <t>Selected issues of PV systems design</t>
  </si>
  <si>
    <t>PL Celem pracy jest opis zagadnień projektowych instalacji PV o mocy do 50 kW. Zakres pracy obejmuje dobór paneli, falowników, przewodów, etc oraz analizę rocznego nasłonecznienia dla wybranego obszaru. Dodatkowo należy uwzględnić zagadnienia ekonomiczne.EN  The aim of the work is to describe issues of PV installations design with a capacity up to 50 kW. The scope of work includes the selection of panels, inverters, connections, etc. The analysis of annual insolation for a chosen location as well. In addition, economic considerations should be taken into account.</t>
  </si>
  <si>
    <t>PL Celem pracy jest wykonanie prac projektowych związanych z małą instalacją PV z wykorzystaniem oprogramowania typu CAD. Zakres pracy obejmuję analizę nasłonecznienia, zapotrzebowania na energię, dobór paneli, inwertera, kabli oraz podstawowe zagadnienia ekonomiczne. EN  The aim of the work is to carry out design works related to a small PV installation using CAD software. Scope of work is covering insolation analysis, energy requirements, panel and inverter selection, connections, and basic economic issues.</t>
  </si>
  <si>
    <t>Prognozowanie produkcji energii w systemie fotowoltaicznym.</t>
  </si>
  <si>
    <t>Forecasting energy production in a photovoltaic system.</t>
  </si>
  <si>
    <t>Rezmer Jacek Dr hab. inż.</t>
  </si>
  <si>
    <t>Power system microgrid model</t>
  </si>
  <si>
    <t>Mathematical model of  energy storage system.</t>
  </si>
  <si>
    <t>Celem pracy jest opracowanie metod sterowania przepływem energii w mikrosieci elektroenergetycznej. Zakres pracy obejmuje studia literaturowe dotyczące inteligentnych  algorytmów optymalizacyjnych, opracowanie aplikacji numerycznej i prowadzenie symulacji sterowania. Efektem końcowym będzie ocena porównawcza wybranych metod pod względem efektywności sterowania.</t>
  </si>
  <si>
    <t>Wytwarzanie nanowłókien z polikaprolaktonu z cząstkami tlenku cynku metodą elektroprzędzenia.</t>
  </si>
  <si>
    <t>Fabrication of polycaprolactone nanofibers with zinc oxide particles using the electrospinning method.</t>
  </si>
  <si>
    <t>Czapka Tomasz Dr inż.</t>
  </si>
  <si>
    <t>Construction of an air jet discharge system.</t>
  </si>
  <si>
    <t>Celem pracy jest wykonanie układu wyładowczego ze strumieniem powietrza. Zakres pracy obejmuje opracowanie koncepcji układu, przygotowanie rysunków technicznych, dobór materiałów konstrukcyjnych, wykonanie i sprawdzenie działania  układu.</t>
  </si>
  <si>
    <t>Application of different types of corona discharge for seed growth stimulation</t>
  </si>
  <si>
    <t>Study on the effect of plasma treatment on seed germination process.</t>
  </si>
  <si>
    <t>Celem pracy jest wykonanie modelu szklarni ze sterowaniem parametrami środowiskowymi w oparciu o środowisko Arduino. Zakres pracy obejmuje: 1) Analizę problemu. 2) Opracowani projektu makiety szklarni i sterowania. 
3) Wykonanie makiety szklarni. 4) Opracowanie programu sterującego parametrami środowiskowymi wewnątrz szklarni. 5) Sprawdzenie poprawności działania układu sterującego. 4) Redakcję pracy dyplomowej.</t>
  </si>
  <si>
    <t>Assessment of the impact of a three-phase inverter on the supply network.</t>
  </si>
  <si>
    <t>Ładniak Lesław Dr inż.</t>
  </si>
  <si>
    <t>Voltage asymmetry in low voltage network with one-phase PV installations.</t>
  </si>
  <si>
    <t>Sikorski Tomasz Dr hab. inż.</t>
  </si>
  <si>
    <t>Analiza porównawcza wybranych metod oceny propagacji zapadu napięcia.</t>
  </si>
  <si>
    <t>Comparative analysis of selected algorithm for voltage dip direction finder.</t>
  </si>
  <si>
    <t xml:space="preserve">Ocena współpracy instalacji fotowoltaicznej z siecią elektroenergetyczną w stanach przejściowych. </t>
  </si>
  <si>
    <t>Assessment of the cooperation of the photovoltaic installation with the power grid under transient conditions.</t>
  </si>
  <si>
    <t xml:space="preserve">Celem pracy jest dokonanie przeglądu metod i parametrów stosowanych przy ocenie dynamicznych aspektów współpracy instalacji fotowoltaicznej z siecią elektroenergetyczną oraz przeprowadzenie analizy i oceny stanów przejściowych odnotowanych w rzeczywistej instalacji fotowoltaicznej. </t>
  </si>
  <si>
    <t xml:space="preserve">Ocena wpływu umieszczenia przewodu podczas pomiaru prądu z użyciem cęg prądowych </t>
  </si>
  <si>
    <t>Assessment of the influence of conductor placement during current measurement with the use of current clamps.</t>
  </si>
  <si>
    <t>Celem pracy jest dokonanie analizy wpływu umieszczenia przewodu podczas pomiaru prądu z użyciem cęg prądowych ze szczególnym uwzględnieniem wpływu na amplitudę i fazę mierzonych harmonicznych prądu. Badania zostaną przeprowadzone w warunkach laboratoryjnej symulacji sprzętowej i pomiarów rzeczywistych.</t>
  </si>
  <si>
    <t>Suresh Vishnu Dr inż.</t>
  </si>
  <si>
    <t>Modelowanie mikrosieci i optymalizacja działania w Pythonie.</t>
  </si>
  <si>
    <t xml:space="preserve">Electrical Vehicle Smart Charging Station. </t>
  </si>
  <si>
    <t xml:space="preserve">Sterowanie mikrosiecią i symulacja w MATLAB/SIMULINK z kontrolą opadu na poziomie podstawowym.
</t>
  </si>
  <si>
    <t xml:space="preserve">Microgrid Control and Simulation in MATLAB/SIMULINK with primary level droop control. </t>
  </si>
  <si>
    <t xml:space="preserve">Zakłócenia wprowadzane do sieci na podstawie analizy poboru energii elektrycznej zakładu produkcyjnego.
</t>
  </si>
  <si>
    <t xml:space="preserve">Analysis of disturbances injected into power grid based on the example  
of  a production facility.
</t>
  </si>
  <si>
    <t>Praca polega na rejestracji danych , analizie zakłóceń jakości energii wprowadzanych do systemu przez urządzenia przemysłowe, analizie zgodnie z normami IEC, projektowaniu możliwych urządzeń zmniejszających zakłócenia, analizie ekonomicznej i analizie efektów poprawy jakości energii.</t>
  </si>
  <si>
    <t>Leonowicz Zbigniew Prof. dr hab. inż.</t>
  </si>
  <si>
    <t>Laboratory model of modular mechanical energy harvester for architectural application.</t>
  </si>
  <si>
    <t>Praca o charakterze doświadczalnym, której celem jest opracowanie laboratoryjnego modelu modułowego harvestera energii mechanicznej przeznaczonego do zastosowań architektonicznych (np. na schodach, chodnikach, przejściach), generującego energię elektryczną z energii mechanicznej ruchu ludzi. Zakres prac obejmuje literaturową analizę obecnego stanu nauki i techniki w zakresie harvestingu energii mechanicznej w budynkach i z ruchu ludzi, opracowanie idei układu harvestingowego (jego geometrii oraz podukładu mikrogeneratora), budowa i uruchomienie laboratoryjnego modelu harvestera, pomiary jego podstawowych parametrów użytkowych, analizę uzyskanych wyników oraz redakcję pracy dyplomowej.</t>
  </si>
  <si>
    <t>Żyłka Paweł Dr hab. inż.</t>
  </si>
  <si>
    <t>Praca o charakterze doświadczalnym, której celem jest otrzymanie oraz ocena podstawowych właściwości elektrycznych (rezystywność, przenikalność, wsp. stratności) kompozytów ftalocyjaniny miedzi (CuPc) w elastomerowej matrycy dielektrycznej. Zakres prac obejmuje literaturową analizę obecnego stanu nauki i techniki w zakresie polimerowych kompozytów CuPc, wybór matrycy polimerowej (np. alkohol poliwinylowy, silikon), opracowanie laboratoryjnej metody wprowadzania CuPc do matrycy polimerowej, otrzymywanie próbek i badania ich podstawowych właściwości elektrycznych, analizę uzyskanych wyników oraz redakcję pracy dyplomowej.</t>
  </si>
  <si>
    <t>Electrical properties of elastomer-cell composites.</t>
  </si>
  <si>
    <t>Praca o charakterze doświadczalnym, której celem jest otrzymanie i ocena podstawowych właściwości elektrycznych (rezystywność, przenikalność, wsp. stratności) kompozytów komórek biologicznych (np. drożdży) w elastomerowej matrycy dielektrycznej. Zakres prac obejmuje literaturową analizę obecnego stanu nauki i techniki w zakresie polimerowych kompozytów komórkowych, wybór matrycy polimerowej (np. alkohol poliwinylowy, silikon), opracowanie laboratoryjnej metody wprowadzania komórek do matrycy polimerowej, otrzymywanie próbek i badania ich podstawowych właściwości elektrycznych, analizę uzyskanych wyników oraz redakcję pracy dyplomowej.</t>
  </si>
  <si>
    <t xml:space="preserve">Druk 3D FDM elementów polipropylenowych do zastosowań elektretowych. </t>
  </si>
  <si>
    <t>3D FDM printing of polypropylene elements for electret application.</t>
  </si>
  <si>
    <t>Praca o charakterze doświadczalnym, której celem jest uzyskanie metodą druku 3D FDM elementów polipropylenowych (PP) nadających się do wytwarzania elektretów. Zakres prac obejmuje: literaturową analizę obecnego stanu nauki i techniki w zakresie elektretów oraz druku 3D FDM, opanowanie techniki druku 3D FDM z polipropylenu, opracowanie struktur testowych i ich wydruk, dobór metody oraz wysokonapięciową polaryzację struktur, ocenę podstawowych właściwości uzyskanych elektretów (gęstość ładunku, stabilność), analizę uzyskanych wyników i redakcję pracy.</t>
  </si>
  <si>
    <t>Direct electret manufacturing using 3D FDM printing method.</t>
  </si>
  <si>
    <t>Praca o charakterze doświadczalnym, której celem jest opracowanie laboratoryjnej metody bezpośredniego wytwarzania elektretów metodą druku 3D poprzez polaryzację wysokonapięciową prowadzoną bezpośrednio w trakcie procesu druku metodą FDM. Zakres prac obejmuje: literaturową analizę obecnego stanu nauki i techniki w zakresie elektretów oraz druku 3D FDM, opracowanie idei i projektu oraz budowa wysokonapięciowego układu polaryzacyjnego do głowicy drukarki 3D, uruchomienie i testy laboratoryjne układu, dobór drukowalnego materiału elektretowego i wytwarzanie testowych struktur elektretowych, ocenę podstawowych właściwości uzyskanych elektretów (gęstość ładunku, stabilność), analizę uzyskanych wyników i redakcję pracy.</t>
  </si>
  <si>
    <t>Praca o charakterze doświadczalnym, której celem jest opracowanie idei oraz przebadanie laboratoryjnego modelu mikrogeneratora (harvestera) energii elektrycznej w postaci cyklicznie napełnianego cieczą (np. wodą) kondensatora płaskiego z elektretami foliowymi z warstwą superhydrofobową. Zakres pracy obejmuje: literaturową analizę obecnego stanu nauki i techniki w zakresie harvestingu energii elektrostatycznej, opracowanie idei i budowa laboratoryjnego modelu cieczowego harvestera elektrostatycznego (w tym wytwarzanie i ocena właściwości elektretów foliowych), ocenę podstawowych właściwości elektrycznych harvestera oraz analizę uzyskanych wyników i redakcję pracy.</t>
  </si>
  <si>
    <t>Kacprzyk Ryszard Prof. dr hab. inż.</t>
  </si>
  <si>
    <t>Badanie wyładowań z powierzchni tkanin.</t>
  </si>
  <si>
    <t>Investigation of electrostatic discharges from fabric surface.</t>
  </si>
  <si>
    <t>Investigation of charge decay on samples of dielectric composites.</t>
  </si>
  <si>
    <t>Modernization of the system for space charge testing.</t>
  </si>
  <si>
    <t>Celem pracy jest przebudowa układu do pomiaru ładunku przestrzennego dielektryków, która umożliwiałaby wykonywanie badań w szerszym zakresie temperatur (powyżej 500 K).  Jest to konieczne w przypadku pomiarów np. materiałów ceramicznych. Zakres pracy obejmuje analizę literaturową, projekt komory uwzględniający m.in. dobór odpowiedniego regulatora temperatury, przeprowadzenie badań testowych, analizę wyników i redakcję pracy.</t>
  </si>
  <si>
    <t>Kisiel Anna Dr inż.</t>
  </si>
  <si>
    <t>Influence of the electrodes used on the results of electrical and piezoelectric measurements of ceramic-polymer composites.</t>
  </si>
  <si>
    <t>Wacławek Zbigniew Dr inż.</t>
  </si>
  <si>
    <t>Jaroszewski Maciej Dr hab. inż.</t>
  </si>
  <si>
    <t>mgr inż. Przemysław Belka</t>
  </si>
  <si>
    <t>MULTIENERGIA SPÓŁKA Z O.O., WAŁBRZYCH NOWY ŚWIAT 6D 58-302</t>
  </si>
  <si>
    <t>Wojciech Lamperski</t>
  </si>
  <si>
    <t>Batus Polska Sp. Z o. o.; ul. Pielęgniarska 5; Wrocław</t>
  </si>
  <si>
    <t>Określenie wpływu ładunku elektrycznego na wartość napięcia przeskoku.</t>
  </si>
  <si>
    <t>Fabrication of perforated dielectric layers.</t>
  </si>
  <si>
    <t>Statistical analysis of the operation of a 15 kW solar power plant.</t>
  </si>
  <si>
    <t>Praca polega na dobraniu odpowiedniego falowodu dla wyprowadzenia sygnału poza obszar niskich lub wysokich temperatur, a następnie zarejestrowanie tego sygnału w pamięci komputera. Zakres obejmuje analizę literaturową , porównanie właściwości fizycznych wybranych materiałów i wybór najbardziej odpowiedniego z nich oraz redakcję tekstu pracy.</t>
  </si>
  <si>
    <t>Geothermal energy potential in Poland.</t>
  </si>
  <si>
    <t>Stanowisko do badania stanu ochrony przeciwporażeniowej instalacji elektrycznej niskiego napięcia.</t>
  </si>
  <si>
    <t>Stand for testing of electric shock protection of low-voltage electrical installations.</t>
  </si>
  <si>
    <t>Celem pracy jest krytyczny przegląd wykorzystania eksploracji danych w elektroenergetyce. Zakres pracy obejmuje przegląd literatury z zakresu eksploracji danych w elektroenergetyce, wskazanie innych możliwych zastosowań w elektroenergetyce, praktyczna implikacja wybranej techniki w zagadnieniach związanych z Krajowym Systemem Elektroenergetycznym.</t>
  </si>
  <si>
    <t>Cel pracy: zastosowanie algorytmów przetwarzania sygnałów do wyznaczania parametrów modelu zastępczego warystorów ZnO. Zakres: implementacja wybranych algorytmów pomiarowych oraz ich weryfikacja na podstawie danych pomiarowych prądu i napięcia rzeczywistego warystora.</t>
  </si>
  <si>
    <t xml:space="preserve"> Celem pracy jest analiza obwodów nieplanarnych, obliczenia prądów, napięć i mocy w gałęziach obwodu. Zakres pracy obejmuje studium dostępnych metod, modelowanie i analizę wybranych obwodów, przygotowanie ćwiczenia laboratoryjnego.</t>
  </si>
  <si>
    <t>Study of the effect of non-thermal plasma on the physico-chemical properties of water.</t>
  </si>
  <si>
    <t>Celem pracy jest ocena wpływu obróbki plazmowej na wybrane właściwości fizykochemiczne wody. Zakres pracy obejmuje prowadzenie procesu traktowania wody oraz pomiar wybranych parametrów fizycznych i chemicznych wody.</t>
  </si>
  <si>
    <t>Analysis of the configuration of selected photovoltaic inverters in terms of  the network codes requirements for generators.</t>
  </si>
  <si>
    <t>Celem pracy jest dokonanie przeglądu metod oceny propagacji zapadu napięcia oraz przeprowadzenie analizy porównawczej wybranych metod. Badania planuje się przeprowadzić z wykorzystaniem symulacji komputerowych w warunkach laboratoryjnej symulacji sprzętowej, a także na podstawie pomiarów rzeczywistych.</t>
  </si>
  <si>
    <t>Microgrid modelling and operation optimization in Matpower.</t>
  </si>
  <si>
    <t>Exploration of AI/ML algorithms for short term hour ahead solar forecasts .</t>
  </si>
  <si>
    <t>Electrical properties of copper phthalocyanine CuPc composites.</t>
  </si>
  <si>
    <t>Praca o charakterze projektowo-doświadczalnym, której celem jest opracowanie układu do wytwarzania oraz indukcyjnego ładowania miniaturowych (o średnicy ok. 1 mm) baniek mydlanych. Zakres prac obejmuje: analizę literaturową rozwiązań stosowanych przy wytwarzaniu miniaturowych baniek mydlanych i ich elektryzacji, uruchomienie istniejącego prototypu generatora miko-baniek oraz zaprojektowanie dla niego układu indukcyjnego ładowania baniek, budowa i uruchomienie układu pomiarowego oraz testy jego pracy (pomiar wielkości baniek oraz ładunku indukowanego) a także analizę uzyskanych wyników i redakcję pracy.</t>
  </si>
  <si>
    <t>Struktura elektret-warstwa superhydrofobowa-woda jako harvester energii.</t>
  </si>
  <si>
    <t>Electret-superhydrophobic covering-water structure as an energy harvester.</t>
  </si>
  <si>
    <t>An electret-accelerometer.</t>
  </si>
  <si>
    <t>Celem pracy jest zbadanie właściwości prototypu elektromechanicznego przetwornika stałych i wolnozmiennych pól elektrycznych.
 Zakres prac: 1. Zapoznanie się z zasadą działania przetwornika, 2. Projekt uproszczonego modelu przetwornika. 3. Uruchomienie modelu i zbadanie jego właściwości metrologicznych, 4. Podsumowanie i redakcja pracy.</t>
  </si>
  <si>
    <t>Celem pracy jest zbadanie w jaki sposób materiał i sposób nałożenia elektrod wpływa na wyniki pomiarów właściwości dielektrycznych i piezoelektrycznych wybranych materiałów. Zakres pracy obejmuje: analizę literaturową, przygotowanie próbek  kompozytowych, dobór materiałów na elektrody i określenie sposobu ich nanoszenia, przeprowadzenie badań, omówienie wyników pomiarów, redakcję pracy.</t>
  </si>
  <si>
    <t>Application of a flexible ceramic-polymer film for the construction of the AE sensor.</t>
  </si>
  <si>
    <t xml:space="preserve">Estymacja parametrów silnika indukcyjnego - badania eksperymentalne </t>
  </si>
  <si>
    <t>Wykorzystanie karty dSpace do modelowania napędu z silnikiem PMSM i silnikiem indukcyjnym</t>
  </si>
  <si>
    <t>Detekcja uszkodzeń prętów klatki wirnika silnika indukcyjnego w stanach przejściowych przy wykorzystaniu głębokiej sieci neuronowej</t>
  </si>
  <si>
    <t xml:space="preserve">Instrukcje eksploatacji urządzeń elektroenergetycznych jako dokumenty systemu zarządzania jakością </t>
  </si>
  <si>
    <t>Wykorzystanie programu EcoStruxure Power Design  firmy Schneider Electric do projektowania instalacji elektrycznych niskiego napięcia</t>
  </si>
  <si>
    <t>Wykorzystanie energii elektrycznej do ogrzewania podłogowego</t>
  </si>
  <si>
    <t>Analiza opłacalności zastosowania jednofazowego przemiennika częstotliwości i jednofazowego silnika indukcyjnego na przykładzie wybranego przemysłowego układu napędowego</t>
  </si>
  <si>
    <t xml:space="preserve">Rynek terminowy finansowy  na rynku giełdowym energii elektrycznej  </t>
  </si>
  <si>
    <t xml:space="preserve">Zwiększenie  efektywności energetycznej  w wyniku zarządzania przepływami mocy biernej w zakładzie przemysłowym </t>
  </si>
  <si>
    <t>Określenie najbardziej niekorzystnych warunków pracy linii elektroenergetycznych w aspekcie oddziaływania pola elektromagnetycznego</t>
  </si>
  <si>
    <t>Analiza rozkładu wartości pola elektromagnetycznego 0-100 kHz w otoczeniu stacji ładowania pojazdów elektrycznych</t>
  </si>
  <si>
    <t xml:space="preserve">Wyznaczania parametrów wewnętrznych modelu warystora ZnO. </t>
  </si>
  <si>
    <t>Analiza zużycia energii elektrycznej w gospodarstwach domowych</t>
  </si>
  <si>
    <t>Analiza numeryczna błędnej synchronizacji hydrogeneratora</t>
  </si>
  <si>
    <t>Modelowanie silnika synchronicznego wzbudzanego magnesami trwałymi do napędu pojazdu elektrycznego</t>
  </si>
  <si>
    <t>Badanie podstawowych parametrów wzmacniaczy operacyjnych</t>
  </si>
  <si>
    <t>Przyłączenie do sieci elektroenergetycznej instalacji OZE.</t>
  </si>
  <si>
    <t>Celem pracy jest zaprojektowanie i wykonanie rozproszonego systemu sterowania szklarnią przydomową. Zakres pracy obejmuje:
- zapoznanie się z zagadnieniem,
- opracowanie koncepcji systemu,
- zaprojektowanie i wykonanie urządzeń pomiarowych i sterujących,
- napisanie odpowiedniego oprogramowania,
- uruchomienie systemu,
- redakcję pracy dyplomowej.</t>
  </si>
  <si>
    <t xml:space="preserve">Celem pracy jest opracowanie w środowisku MATLAB-Simulink  programu do modelowania wpływu różnych uszkodzeń czujnika prądu na pracę napędu z silnikiem PMSM ze sterowaniem wektorowym.  Zakres pracy obejmuje:  zapoznanie się z rodzajami uszkodzeń czujników prądu i metodami ich modelowania, opracowanie modelu matematycznego i symulacyjnego napędu PMSM ze sterowaniem FOC (i ewent. DTC),  wykonanie badań symulacyjnych w różnych warunkach pracy napędu, opracowanie programu do symulacji z wykorzystaniem GUI, redakcja pracy dyplomowej.      </t>
  </si>
  <si>
    <t>Celem pracy jest opracowanie oprogramowania umożliwiającego analizę stanu technicznego magnesów trwałych  silnika synchronicznego przy wykorzystaniu sygnału strumienia unipolarnego.  
Zakres pracy obejmuje:
 - rozwiązanie problemu pośredniego pomiaru sygnału strumienia unipolarnego w silniku PMSM,
 - opracowanie wirtualnego oprogramowania umożliwiającego akwizycję sygnałów diagnostycznych, 
- przeprowadzenie badań eksperymentalnych przy zastosowaniu opracowanej aplikacji pomiarowej,
- ocena wpływu uszkodzeń magnesów trwałych na sygnał strumienia unipolarnego w różnych warunkach pracy silnika PMSM.
Praca ma charakter eksperymentalny - eksperyment rzeczywisty.</t>
  </si>
  <si>
    <t>Celem pracy jest opracowanie estymatora prędkości silnika PMSM wykorzystującego teorię ruchu ślizgowego.
W zakres pracy wchodzi:
- analiza literaturowa estymatorów ślizgowych oraz estymatorów prędkości silnika PMSM,
- opracowanie modelu symulacyjnego wybranego estymatora prędkości,
- szeroka analiza działania estymatora w różnych warunkach pracy, weryfikacja odporności estymatora na zmiany parametrów silnika,
- próba weryfikacji eksperymentalnej przy wykorzystaniu układu szybkiego prototypowania (dSpace, NI PXI),
- podsumowanie, analiza otrzymanych wyników, redakcja pracy.</t>
  </si>
  <si>
    <t>Celem pracy jest opracowanie układu sterowania bezczujnikowego dla napędu indukcyjnego z estymatorem MRAS  i jego weryfikacja w różnych warunkach pracy na stanowisku eksperymentalnym
Zakres pracy obejmuje:
- zapoznanie się z tematyką napędów bezczujnikowych;
- zapoznanie się z tematyką estymacji zmiennych stanu;
- realizacja  metod sterowania wektorowego DTC-SVM dla silnika indukcyjnego;
- analiza pracy napędu bezczujnikowego z estymatorem MRAS;
- analiza wrażliwości napędu na zmiany parametrów maszyny;
- wykonanie badań symulacyjnych, eksperymentalnych i wstępna weryfikacja otrzymanych wyników, 
- analiza otrzymanych wyników;
- redakcja pracy</t>
  </si>
  <si>
    <t>Celem pracy jest opracowanie układów modulacji wektorowej dla układów trójfazowych zasilanych z dwupoziomowego przemiennika częstotliwości oraz wykonanie interfejsu graficznego GUI do wizualizacji ich działania  
Zakres pracy obejmuje:
- zapoznanie się z tematyką modulacji wektorowej
- realizacja wybranych metod sterowania falownikiem napięcia;
- realizacja graficznego interfejsu użytkownika (GUI);
- wstępna weryfikacja otrzymanych wyników, - możliwa weryfikacja eksperymentalna;
- analiza otrzymanych wyników;
- redakcja pracy</t>
  </si>
  <si>
    <t>Celem pracy jest opracowanie oprogramowania do symulacji stacji ładowania pojazdów elektrycznych z pełną wizualizacją
Zakres pracy obejmuje:
- zapoznanie się z tematyką napędów pojazdów elektrycznych;
- zapoznanie się z tematyką układów ładowania baterii;
- realizacja wybranych metod ładowania baterii;
- wykonanie badań symulacyjnych i wstępna weryfikacja otrzymanych wyników, - wykonanie oprogramowania GUI do wizualizacji pracy systemów ładowania pojazdów elektrycznych;
- analiza otrzymanych wyników;
- redakcja pracy</t>
  </si>
  <si>
    <t>Celem pracy jest opracowanie i wykonanie wybranego układu sterowania silnikiem indukcyjnym z zastosowaniem mikrokontrolera ARM. Zakres pracy obejmuje
- analizę zagadnienia,
- opracowanie koncepcji wybranego układu sterowania,
- realizacja wybranego układu,
- wykonanie badań laboratoryjnych,
- redakcję pracy</t>
  </si>
  <si>
    <t xml:space="preserve">Celem pracy jest zapoznanie się z problematyką projektowania napędów elektrycznych odpornych na uszkodzenia czujników pomiarowych oraz analiza wybranych metod detekcji i kompensacji uszkodzeń czujników prądu w napędzie PMSM ze sterowaniem wektorowym. 
Zakres pracy obejmuje:
- zapoznanie się z tematyką sterowania odpornego na uszkodzenia;
- opracowanie modelu matematycznego i symulacyjnego napędu PSMS ze sterowaniem polowo-zorientowanym, z możliwością symulacji uszkodzenia czujnika prądu stojana; 
- realizacja badań symulacyjnych  z wykorzystaniem obserwatora stanu do detekcji i kompensacji uszkodzenia czujnika prądu stojana;                                     - wykonanie badań symulacyjnych w różnych warunkach pracy napędu, opracowanie i ocena uzyskanych wyników;
- redakcja pracy dyplomowej.      </t>
  </si>
  <si>
    <t xml:space="preserve">Celem pracy jest zapoznanie się z problematyką projektowania napędów elektrycznych odpornych na uszkodzenia czujników pomiarowych oraz analiza wybranych metod detekcji i kompensacji uszkodzeń czujników prądu w napędzie indukcyjnym ze sterowaniem wektorowym. 
Zakres pracy obejmuje:
- zapoznanie się z tematyką sterowania odpornego na uszkodzenia;
- opracowanie modelu matematycznego i symulacyjnego napędu indukcyjnego ze sterowaniem polowo-zorientowanym, z możliwością symulacji uszkodzenia czujnika prądu stojana; 
- realizacja badań symulacyjnych  z wykorzystaniem filtru Kalmana do detekcji i kompensacji uszkodzenia czujnika prądu stojana;                                                              - wykonanie badań symulacyjnych w różnych warunkach pracy napędu, opracowanie i ocena uzyskanych wyników;
- redakcja pracy dyplomowej.      </t>
  </si>
  <si>
    <t>Celem pracy jest opracowanie metody detekcji oraz oceny stanu technicznego prętów klatki wirnika silnika indukcyjnego przy wykorzystaniu bezpośredniej analizy prądów fazowych przy wykorzystaniu głębokiej sieci neuronowej.
Zakres pracy obejmuje:
 - analiza stosowanych struktur neuronowych w dziedzinie diagnostyki silników indukcyjnych,
- przeprowadzenie pomiarów na obiekcie badanych przy zastosowaniu opracowanej aplikacji pomiarowej,
- przeprowadzenie doboru parametrów struktury oraz procesu uczenia głębokiej sieci neuronowej,
- weryfikacja eksperymentalna opracowanego systemu pomiarowo-diagnostycznego. 
Praca ma charakter eksperymentalny - eksperyment rzeczywisty.</t>
  </si>
  <si>
    <t xml:space="preserve">Celem pracy dyplomowej jest zaprojektowanie i badania algorytmów tłumienia drgań skrętnych w układzie napędowym z połączeniem sprężystym za pomocą obserwatorów zakłóceń. 
Zakres pracy:
- Zapoznanie się z algorytmami tłumienia drgań skrętnych.
- Zapoznanie się z obserwatorami zakłóceń
- Zaprojektowanie układu sterowania w środowisku Matlab-Simulink dla układu napędowego z połączeniem sprężystym.
- Badania właściwości opracowanych algorytmów.
- Ewentualna weryfikacja eksperymentalna.
-Redakcja pracy.  
</t>
  </si>
  <si>
    <t>Celem pracy jest opracowanie i krytyczne porównanie układów bezpośredniego sterowania momentem silnika indukcyjnego, wykorzystujących modulację napięcie (PWM). 
W zakres pracy wchodzi:
- krytyczna analiza literaturowa analizowanego zagadnienia,
- opracowanie modeli symulacyjnych wybranych rozwiązań układów sterowania DTC-SVM,
- przeprowadzenie szerokich badań symulacyjnych w różnych stanach pracy układu napędowego,
- próba przeprowadzenia badań eksperymentalnych na stanowisku laboratoryjnym z układem do szybkiego prototypowania (dSpace lub NI),
- krytyczna analiza otrzymanych wyników i redakcja pracy</t>
  </si>
  <si>
    <t>Celem pracy jest wykonanie modelu przenośnika taśmowego sterowanego w oparciu o środowisko Arduino. Zakres pracy obejmuje: 1) Wykonanie fizycznego modelu przenośnika taśmowego. 2) Wykonanie programu sterującego przenośnikiem taśmowym opartym na środowisku Arduino. 3) Sprawdzenie poprawności działania układu sterującego. 4) Redakcję pracy dyplomowej.</t>
  </si>
  <si>
    <t>Celem pracy jest wykonanie modelu przenośnika taśmowego sterowanego w oparciu o środowisko Arduino. Zakres pracy obejmuje: 1) Wykonanie fizycznego modelu przenośnika taśmowego. 2) Wykonanie programu sterującego przenośnikiem taśmowym opartym na środowisku Arduino. 3) Sprawdzenie poprawności działania układu sterującego. 4) Redakcja pracy dyplomowej.</t>
  </si>
  <si>
    <t>Opracowanie algorytmu oraz aplikacji komputerowej umożliwiającej identyfikację zdarzeń na podstawie przetwarzania rozmytej reprezentacji danych. Do realizacji inżynierskiej pracy dyplomowej wymagana jest umiejętność programowania obiektowego oraz rozszerzone zainteresowania problematyką  organizacji baz danych. Redakcja pracy</t>
  </si>
  <si>
    <t>Celem pracy jest identyfikacja zagrożeń występujących podczas eksploatacji instalacji elektrycznych budynków mieszkalnych. Zakres pracy obejmuje ocenę ochrony przeciwporażeniowej instalacji elektrycznej budynku mieszkalnego oddawanego do użytkowania na podstawie wykonanych pomiarów i sformułowanie zaleceń zwiększających bezpieczeństwo elektryczne.</t>
  </si>
  <si>
    <t>Celem pracy jest przegląd najczęściej stosowanych przewodowych interfejsów  komunikacyjnych z licznikiem. Zakres pracy obejmuje napisanie programu do odczytu rejestrów licznika dostępnego w laboratorium dydaktycznym</t>
  </si>
  <si>
    <t>Celem pracy jest badanie procesu elektroprzędzenia włókien polimerowych domieszkowanych cząstkami tlenku metalu. Zakres pracy obejmuje przygotowanie roztworu polimeru z cząstkami przewodzącymi, prowadzenie procesu elektroprzędzenia, pomiary elektryczne otrzymanych nanowłókien.</t>
  </si>
  <si>
    <t>Celem pracy jest badanie wpływu różnych rodzajów wyładowań koronowych na proces kiełkowania wybranych nasion. Zakres pracy obejmuje prowadzenie procesu traktowania wybranych nasion z wykorzystaniem wyładowań elektrycznych i ocena wpływu obróbki na proces ich kiełkowania.</t>
  </si>
  <si>
    <t>Celem pracy jest modernizacja stanowiska  do badania połączenia szeregowo-równoległego krzemowych ogniw fotowoltaicznych, zapewniający poprawę jednorodności oświetlenia i poprawę jakości mierzonych charakterystyk prądowo-napięciowych. Zakres pracy obejmuje: zapoznanie się z istniejącym  stanowiskiem laboratoryjnym, opracowanie koncepcji  modernizacji stanowiska i jego modernizacja praktyczna.</t>
  </si>
  <si>
    <t>Celem pracy jest analiza zasilania zakładu przemysłowego z zastosowaniem źródeł OZE w celu zapewnienia efektywności ekonomicznej procesów produkcyjnych. Zakres: inwentaryzacja istniejącej struktury zasilania, zaprojektowanie różnych wariantów zasilania dla osiągnięcia spodziewanych efektów ekonomicznych (ograniczenie kosztów zużycia nośników energii).</t>
  </si>
  <si>
    <t>Celem badań jest porównanie różnych kompozytowych materiałów piezoelektrycznych pod względem przydatności do detekcji impulsów akustycznych. W ramach pracy zostaną wykonane pomiary testowe poszczególnych materiałów, porównanie ich właściwości oraz zredagowanie tekstu.</t>
  </si>
  <si>
    <t>Celem pracy jest analiza niezawodności dostaw energii elektrycznej wybranego przedsiębiorstwa energetycznego. Zakres pracy obejmuje analizę wskaźników  niezawodności dostaw energii elektrycznej wybranej spółki dystrybucyjnej na przestrzeni ostatnich lat,  Na tej podstawie wyznaczenie trendów zmian niezawodności dostaw oraz ich ocenę oraz sformułowanie zaleceń na przyszłość.</t>
  </si>
  <si>
    <t>Celem pracy jest wykazanie istnienia relacji między efektywnością energetyczną a zarządzaniem przepływami  mocy biernej w zakładzie przemysłowy. Zakres pracy obejmuje podstawy teoretyczne związane z mocą bierną i jej kompensacją, analizę aktów prawnych związanych z gospodarką mocą bierną w zakładach przemysłowych, identyfikację  możliwych przedsięwzięć inwestycyjnych związanych z poprawą efektywności energetycznej w wyniku zapewnienia odpowiedniej jakości energii elektrycznej zasilającej odbiorniki przemysłowe na skutek optymalizacji przepływów mocy biernej, sprawdzenie skuteczności zaproponowanych przedsięwzięć w wybranym przedsiębiorstwie .</t>
  </si>
  <si>
    <t>Celem pracy jest ocena korzyści i zagrożeń funkcjonowania elektrowni atomowych w Polsce i na świecie, podanie najważniejszych  parametrów reaktorów atomowych i dostępnych ogniw paliwowych, a także  oddziaływania elektrowni atomowych  na środowisko. Zakres pracy obejmuje  zagadnienia związane z energetyką jądrową pod kątem technologii, lokalizacji i  perspektyw budowy w  Polsce, a także uregulowań prawnych.</t>
  </si>
  <si>
    <t>Celem pracy jest analiza zużycia energii elektrycznej gospodarstw domowych w Polsce na przestrzeni ostatnich lat na tle krajów Unii Europejskiej. Zakres pracy obejmuje charakterystykę krajowych gospodarstw domowych na tle Unii Europejskiej, charakterystykę wyposażenia trwałego użytku gospodarstw domowych, Wyznaczenie   zużycia energii elektrycznej w gospodarstwach domowych na przestrzeni kilu ostatnich lat  w oparciu o dane statystyczne, wyznaczenie efektywności energetycznej gospodarstw domowych  oraz określenie  udziału gospodarstw domowych w krajowym zużyciu energii.</t>
  </si>
  <si>
    <t>Celem pracy jest zamodelowanie silnika PMSM do napędu samochodu wyścigowego o maksymalnym momencie na wale 40 Nm i maksymalnej prędkości obrotowej 12000 obr/min.  
Zakres pracy obejmuje wyznaczenie charakterki mechanicznej silnika podczas regulacji stałym momentem i stałą mocy, sprawności, tętnienia momentu elektromagnetycznego, momentu zaczepowego oraz przebiegu siły elektromotorycznej.</t>
  </si>
  <si>
    <t>Celem pracy jest wykorzystanie cienkowarstwowego kompozytu ceramiczno-polimerowego (PZT-PVDF) do konstrukcji czujnika emisji akustycznej. Czujnik taki może być wykorzystany m.in. w diagnostyce materiałów i urządzeń. Zakres pracy obejmuje: wybór odpowiedniego kompozytu, aktywację jego  właściwości piezoelektrycznych przez odpowiedni proces polaryzacji,  pomiar podstawowych parametrów czujnikowych, analizę wyników. Badania doświadczalne powinna poprzedzić analiza literaturowa, a zakończyć redakcja pracy.</t>
  </si>
  <si>
    <t>Celem pracy jest identyfikacja zasad przyłączenia  instalacji OZE  do  sieci elektroenergetycznej. Zakres pracy obejmuje analizę aktów prawnych związanych z przyłączeniem do sieci instalacji OZE, określenie warunków przyłączenia do sieci przez OSD, zapoznanie się z  procedurami  przyłączenia i dokumentami  wymaganymi prawem, porównanie dla wybranych OSD zawartości  umów o przyłączenie oraz coraz częstszych  odmów  w sprawie  przyłączenia ,  identyfikacja przyczyn odmów  i wskazanie kierunków modernizacji sieci rozdzielczych aby zmniejszyć liczbę odmów.</t>
  </si>
  <si>
    <t>Celem pracy jest przegląd i analiza wybranych systemów  sterowania i nadzoru wykorzystywanych w  zarządzaniu hybrydowymi systemami  wytwórczymi. Zakres pracy obejmuje: zapoznanie się ze stosowanymi  systemami sterowania i nadzoru; zapoznanie się z problematyką zarządzania hybrydowymi systemami  wytwórczymi; analizę wybranych  systemów w aspekcie zarządzania hybrydowymi systemami  wytwórczymi; ocenę wad,  zalet  i możliwości wykorzystania analizowanych systemów sterowania i nadzoru w zarządzaniu hybrydowymi systemami  wytwórczymi;  opracowanie zestawu kryteriów jakie powinny spełniać   systemy  sterowania i nadzoru wykorzystywane w zarządzaniu hybrydowymi systemami  wytwórczymi oraz ocenę wybranych systemów dla różnych rodzajów hybrydowych systemów  wytwórczych  pod kątem opracowanych kryteriów.</t>
  </si>
  <si>
    <t>Celem pracy jest ocena wpływu pracy urządzeń biurowych na transmisję PLC w zadanym paśmie częstotliwości. W zakres pracy wchodzi przeprowadzenie badań laboratoryjnych wpływu emisji wtórnej generowanej przez biurowe odbiorniki energii (źródła światła, sprzęt komputerowy, niszczarki dokumentów, itp. ) na transmisję w technologii PLC PRIME w pasmie częstotliwości 3-500 kH oraz analiza porównawcza wyników przeprowadzonych  badań laboratoryjnych.</t>
  </si>
  <si>
    <t>Analiza porównawcza zapisów polskich aktów normatywnych:
• Rozporządzenie komisji (UE) 2016/ 631 – NC RfG, razem z wymogami ogólnego stosowania do kodeksów NC RfG (dokument PSE)
• Normy: PN-EN – 50549-1, PN-EN – 50549-2
z regulacjami z pozostałych krajów europejskich np.:
• VDE-AR-N 4105 – niemieckie wymagania techniczne
• Norma técnica de supervisión de la conformidad de los módulos de generación de electricidad según el Reglamento UE 2016/631 V 2.1; 07/2021 – hiszpańskie wymagania techniczne
• Nordic Grid Code – duńskie wymagania techniczne
• Reference technical rules for the connection of active and passive consumers to the HV and MV electrical networks of distribution Company, CEI 0-16:2019-04 incl. CEI 0-16; V1:2020-12 - włoskie regulacje techniczne.</t>
  </si>
  <si>
    <t>Celem pracy jest analiza pracy różnych siłowni wiatrowych oraz określenie ich wpływu na pracę sieci elektroenergetycznej w wybranym obszarze. Zakres pracy obejmuje zagadnienia związane z rolą OZE w bilansie  energetycznym, określenie kryteriów doboru i wymagań dotyczących pracy siłowni wiatrowych oraz przeprowadzenie analizy efektywności pracy wybranej siłowni wiatrowej.</t>
  </si>
  <si>
    <t>Analysis of conditionalities for electromobility development.</t>
  </si>
  <si>
    <t>Celem pracy jest przygotowanie analizy rozwoju elektromobilności w wybranych krajach z odniesieniem do warunków polskich. Praca obejmuje analizę rozwiązań technicznych, porównanie aspektów użytkowych infrastruktury, opis wpływu e-mobilności na sieć elektroenergetyczną i rozwój OZE.</t>
  </si>
  <si>
    <t>Celem pracy jest sformułowanie zasad opracowywania instrukcji eksploatacji  urządzeń  elektroenergetycznych stanowiących  dokumentację systemu zarządzania jakością. Zakres pracy obejmuje: zapoznanie się z zasadami tworzenia dokumentacji sytemu zarządzania jakością,  opracowanie instrukcji eksploatacji dla wybranego urządzenia elektroenergetycznego spełniającej kryteria instrukcji systemu zarządzania jakością.</t>
  </si>
  <si>
    <t>Celem pracy jest analiza możliwości wykorzystania elementów systemu automatyki budynkowej na przykładzie systemu LCN do realizacji funkcji związanych z wizualizacją i zdalnym sterowaniem instalacjami budynku biurowego.
Zakres pracy obejmuje: charakterystykę funkcji dotyczących wizualizacji i zdalnego sterowania instalacjami obiektu, ocenę możliwości systemu LCN pod względem realizacji tych funkcji (niezbędne elementy systemu) oraz wykonanie projektu instalacji systemu LCN obejmującego wizualizację i zdalne sterowanie instalacjami odbiorczymi w przykładowym budynku biurowym.</t>
  </si>
  <si>
    <t>Celem pracy jest analiza układów podtrzymania zasilania odbiorników małej i średniej mocy wykorzystujących przekształtniki statyczne.
Zakres pracy obejmuje: analizę aktualnych przepisów i norm dotyczących pewności zasilania oraz szczegółową charakterystykę układów podtrzymania zasilania wyposażonych w przekształtniki statyczne. Uzupełnienie pracy powinna stanowić weryfikacja praktyczna przedstawianych zagadnień w formie przykładowego projektu dla zadanego obiektu.</t>
  </si>
  <si>
    <t>Celem pracy jest opracowanie modelu symulacyjnego do badania sterowanych układów prostownikowych 1- i 2-pulsowych komutowanych siecią z wykorzystaniem możliwości pakietu TCAD.
Zakres pracy obejmuje: analizę teoretyczną zagadnień związanych z układami sterowanych prostowników 1- i 2-pulsowych, opracowanie modelu symulacyjnego badanych układów w środowisku TCAD oraz weryfikację praktyczną modelu w oparciu o wyniki pomiarów/badań przeprowadzonych na rzeczywistym układzie (istniejące stanowisko laboratoryjne).</t>
  </si>
  <si>
    <t>Celem pracy  jest ocena stanów technicznych elementów układu zasilania odbiorcy przemysłowego z wykorzystaniem diagnostyki termowizyjnej.  Zakres pracy obejmuje: zapoznanie się z metodą diagnostyczną termowizyjną, wykonanie pomiarów termowizyjnych wytypowanych  elementów układu zasilania odbiorcy  przemysłowego,  ocenę ich stanów technicznych oraz sformułowanie dalszych zaleceń eksploatacyjnych.</t>
  </si>
  <si>
    <t xml:space="preserve">Celem pracy jest wykazanie przydatności profili zużycia energii elektrycznej odbiorcy  w procesie optymalizacji efektywności energetycznej. Zakres pracy obejmuje analizę wskaźnikową profili zużycia energii elektrycznej w wybranym zakładzie przemysłowym oraz  sformułowanie na tej podstawie zaleceń zwiększających efektywność energetyczną. </t>
  </si>
  <si>
    <t>Celem pracy jest optymalizacja opłat, ponoszonych przez przedsiębiorstwo, w związku z użytkowaniem energii elektrycznej. W pracy należy wykonać i przeanalizować pomiary zużycia energii czynnej i biernej w przedsiębiorstwie, ocenić wykorzystanie zgłoszonej mocy zapotrzebowanej i zminimalizować wszelkie dodatkowe opłaty za energię elektryczną ponoszone przez przedsiębiorstwo.</t>
  </si>
  <si>
    <t>Celem pracy jest ocena opłacalności inwestycji w instalację fotowoltaiczną z przydomowym magazynem energii. W pracy należy ocenić zapotrzebowanie na energię elektryczną wybranego gospodarstwa domowego, zaproponować instalację fotowoltaiczną z przydomowym magazynem energii oraz ocenić opłacalność inwestycji, uwzględniając możliwe do uzyskania dofinansowanie do źródeł OZE dla wybranego odbiorcy energii elektrycznej.</t>
  </si>
  <si>
    <t>Celem pracy jest zapoznanie z zasadami załączania Generacji Rozproszonej do sieci elektroenergetycznej lub załączania linii pracujących w układach pierścieniowych (linii dwustronnie zasilanych). Zakres pracy obejmuje: analizę wymagań stawianych automatyce SynchroCheck (automatyce kontroli synchronizmu) przez operatorów sieci dystrybucyjnej i przesyłowej (w sieciach średniego i wysokiego napięcia), analizę nastawiania automatyki oraz wykonanie symulacyjnej weryfikacji prądów wyrównawczych płynących podczas załączania wyłącznika przez automatykę SynchroCheck.</t>
  </si>
  <si>
    <t>Celem pracy jest zapoznanie z kryteriami automatyki elektroenergetycznej, wykorzystywanymi w zabezpieczeniach do detekcji pracy wyspowej. Zakres pracy obejmuje: analizę wartości nastaw kryterium Voltage Vector Shift stosowanych w różnych krajach oraz analizę odporności tego kryterium na inne zakłócenia, mogące się pojawić w systemie elektroenergetycznym. Ponadto  obejmuje  wykonanie badań laboratoryjnych zabezpieczenia elektroenergetycznego z zaimplementowanym kryterium Voltage Vector Shift.</t>
  </si>
  <si>
    <t>Celem pracy jest zapoznanie z możliwością budowy magazynów energii elektrycznej z wykorzystaniem baterii, które były już wcześniej eksploatowane w elektromobilności. Zakres pracy obejmuje: analizę projektów związanych z budową magazynów energii, które wykorzystują "drugie życie baterii", analizę wymagań technicznych stawianych takim bateriom, analizę układów BMS magazynów oraz analizę monitorowanych parametrów fizycznych w magazynie energii. Ponadto obejmuje wykonanie badań laboratoryjnych wybranych baterii, które były już wcześniej eksploatowane w hulajnogach elektrycznych.</t>
  </si>
  <si>
    <t>Analiza wpływu źródeł światła LED na sieć zasilającą</t>
  </si>
  <si>
    <t xml:space="preserve">Praca ma charakter pomiarowo - projektowy. Celem pracy jest ocena oświetlenia elektrycznego w laboratoriach dydaktycznych Katedry Energoelektryki w budynku D20 pod kątem spełnienia wymagań przepisów i norm. W zakres pracy wchodzi analiza wymagań obowiązujących przepisów i norm,  wykonanie pomiarów oświetlenia w poszczególnych laboratoriach i ich ocena, a następnie wykonanie projektu modernizacji oświetlenia wybranego (wybranych) laboratoriów. </t>
  </si>
  <si>
    <t>Celem pracy jest opracowanie, zgodnie z obowiązującymi przepisami i normami instalacji zasilania w energię elektryczną zadanego obiektu przemysłowego z uwzględnieniem podwyższonych wymagań dotyczących  bezpieczeństwa i pewności zasilania. W zakres pracy wchodzi analiza wymagań przepisów i norm, ustalenie założeń wstępnych uwzgledniających narażenia środowiskowe i wymagania zwiększonej pewności zasilania i wybór optymalnego sposobu realizacji układu zasilania i instalacji odbiorczej wraz z opracowaniem projektu elektrycznego instalacji i niezbędną dokumentacją projektową zawierającą wybrane elementy projektu budowlanego.</t>
  </si>
  <si>
    <t>Celem pracy jest opracowanie procedury wzorcowania mierników natężenia pola magnetycznego o częstotliwości 50 Hz. Zakres pracy obejmuje analizę układu pracy wskazanego miernika pola magnetycznego oraz przeprowadzenie jego modyfikacji oraz wzorcowania.</t>
  </si>
  <si>
    <t>Celem pracy jest wykonanie elementów stanowiska badawczego do pomiaru wybranych parametrów elektrycznych mikro ogniw i modułów fotowoltaicznych. W skład wyposażenia stanowiska powinno wchodzić kilka takich ogniw/modułów umożliwiających połączenia szeregowe i równoległe oraz sterowane źródła światła. Rezultatem pracy oprócz zestawienia otrzymanych charakterystyk pomiarowych powinna być również krótka instrukcja laboratoryjna.</t>
  </si>
  <si>
    <t>Celem pracy jest wykonanie elementów stanowiska badawczego do pomiaru wpływu zmiany długości fali na efektywność mikro ogniw i modułów fotowoltaicznych. W skład wyposażenia stanowiska powinno wchodzić wykonanie sterowanego źródła światła np. RGB umożliwiającego zmianę widma emisyjnego oraz kilka ogniw/modułów fotowoltaicznych. Rezultatem pracy oprócz zestawienia otrzymanych charakterystyk pomiarowych powinna być również krótka instrukcja laboratoryjna.</t>
  </si>
  <si>
    <t>Wykorzystanie wzmacniacza mocy do wykonania charakterystyk częstotliwościowych przetworników prąd – napięcie w zakresie częstotliwości PLC – stanowisko laboratoryjne</t>
  </si>
  <si>
    <t>Szeregowy łuk elektryczny w instalacji niskiego napięcia</t>
  </si>
  <si>
    <t>Możliwości wykorzystania  izotropowej sondy cewkowej współpracującej z multimetrem cyfrowym, jako miernika natężenia pola magnetycznego</t>
  </si>
  <si>
    <t xml:space="preserve">Celem pracy jest analiza wykorzystania energii w  procesach  produkcyjnych, omówienie zasad  audytu energetycznego oraz określenie wielkości zakupu i zużycia energii.  W pracy należy przeprowadzić analizę gospodarowania energią dla wybranego zakładu przemysłowego pod kątem energochłonności produkcji i możliwości wdrażania przedsięwzięć modernizacyjnych w kierunku racjonalizacji zużycia  energii.  </t>
  </si>
  <si>
    <t xml:space="preserve">Celem pracy jest budowa modelu polowo-obwodowego silnika synchronicznego dużej mocy. Zakres pracy będzie obejmował analizę obliczeniową możliwości ograniczenia tętnień prądu stojana w silniku synchronicznym dużej mocy poprzez wprowadzenie zmian konstrukcyjnych w maszynie. </t>
  </si>
  <si>
    <t>Budowa układu wyładowczego ze strumieniem powietrza</t>
  </si>
  <si>
    <t>Badanie wpływu niskotemperaturowej plazmy na właściwości fizykochemiczne wody</t>
  </si>
  <si>
    <t>Zastosowanie różnych typów wyładowań koronowych do stymulacji wzrostu nasion</t>
  </si>
  <si>
    <t>Macierzowa analiza obwodów nieplanarnych</t>
  </si>
  <si>
    <t>Mała instalacja PV</t>
  </si>
  <si>
    <t>Celem pracy jest przygotowanie założeń wykonawczych dla małej elektrowni PV. Zakres pracy obejmuje analizę założeń projektowych, wybór komponentów, oszacowanie produkcji energii.</t>
  </si>
  <si>
    <t>Analiza porównawcza systemów magazynowania energii</t>
  </si>
  <si>
    <t>Celem pracy jest porównanie najważniejszych parametrów użytkowych zasobników energii. Zakres pracy obejmuje wybór technologii, analizę techniczną, opracowanie porównania i wniosków implementacyjnych.</t>
  </si>
  <si>
    <t>Analiza uwarunkowań rozwoju elektromobilności</t>
  </si>
  <si>
    <t>Potencjał energii geotermalnej w Polsce</t>
  </si>
  <si>
    <t>Celem pracy jest ocena potencjału wykorzystania energii geotermalnej w Polsce w perspektywie do 2050 roku. Zakres pracy obejmuje krytyczną analizę dotyczącą możliwości wykorzystania energii geotermalnej do produkcji energii elektrycznej, rozwiązania  stosowane w tym obszarze na świecie oraz aAnalizę przypadku możliwości wykorzystania energii geotermalnej w Polsce do produkcji energii elektrycznej.</t>
  </si>
  <si>
    <t>Dobór instalacji fotowoltaicznej o mocy nieprzekraczającej 15 kWp zainstalowanej na dachu domu jednorodzinnego</t>
  </si>
  <si>
    <t>Celem pracy jest analiza procesu wyładowań z powierzchni naelektryzowanych tkanin.
Zakres prac:  zapoznanie się z modelami elektryzacji i wyładowań z dielektryków oraz ich opisem; wykonanie próbek z tkanin dielektrycznych; wykonanie pomiarów prądu wyładowań oraz ładunku przenoszonego; analiza wyników i redakcja pracy.</t>
  </si>
  <si>
    <t>Badanie zaniku ładunku na próbkach mieszanin dielektrycznych</t>
  </si>
  <si>
    <t>Celem pracy jest zbadanie wpływu zawartości domieszki dielektrycznej o długim czasie zaniku ładunku na charakterystykę zaniku mieszaniny dielektrycznej zawierającej składniki o krótszym czasie zaniku. Zakres prac:  poznanie wybranych mechanizmów zaniku ładunku w dielektrykach; wykonanie próbek mieszanin dielektrycznych;  pomiary  charakterystyk zaniku; podsumowanie i redakcja pracy.</t>
  </si>
  <si>
    <t>Modernizacja układu do badań ładunku przestrzennego</t>
  </si>
  <si>
    <t>Wpływ zastosowanych elektrod na wyniki pomiarów elektrycznych i piezoelektrycznych kompozytów ceramiczno-polimerowych</t>
  </si>
  <si>
    <t>Nowoczesna instalacja elektryczna dla systemu chłodniczego zakładu produkcyjnego z branży spożywczej</t>
  </si>
  <si>
    <t>Nowoczesna instalacja elektryczna zakładu produkcyjnego z branży spożywczej</t>
  </si>
  <si>
    <t>Ocena oddziaływania trójfazowego falownika na sieć zasilającą</t>
  </si>
  <si>
    <t>Celem pracy jest ocena oddziaływania trójfazowego falownika na sieć zasilającą. Zakres prac obejmuje przeprowadzenie pomiarów napięć i prądów w punkcie przyłączeniowym trójfazowych układów napędowych dużej mocy zasilanych poprzez falowniki, a następnie dokonanie analizy i  oceny warunków zasilania w oparciu o obowiązujące normy i przepisy.</t>
  </si>
  <si>
    <t>Wytwarzanie struktur piezoelektrycznych z otwartymi kanałami gazowymi</t>
  </si>
  <si>
    <t xml:space="preserve">Celem pracy jest opracowanie metody wytwarzania warstwowych struktur piezoelektrycznych z otwartymi kanałami gazowymi. Zakres pracy obejmuje: opracowanie technologii wytwarzania struktur warstwowych z elastyczną warstwą wykonaną przy użyciu metody druku 3D;  wytworzenie ww. struktur z wykorzystaniem wybranych materiałów dielektrycznych oraz badania właściwości wytworzonych warstw. </t>
  </si>
  <si>
    <t xml:space="preserve">Wytwarzanie perforowanych warstw dielektrycznych </t>
  </si>
  <si>
    <t xml:space="preserve">Celem pracy jest opracowanie metody wytwarzania perforowanych warstw dielektrycznych z wykorzystaniem lasera. Zakres pracy obejmuje: uruchomienie lasera dedykowanego do drukarki 3D Zmorph; wykonanie projektów warstw perforowanych; wytworzenie perforowanych warstw z wykorzystaniem wybranych materiałów dielektrycznych oraz badania właściwości wytworzonych warstw. </t>
  </si>
  <si>
    <t>Badanie czasu zaniku ładunku  na modelach izolatorów kompozytowych</t>
  </si>
  <si>
    <t>Modernizacja generatora kroplowego  Kelvina</t>
  </si>
  <si>
    <t>Celem pracy jest modernizacja generatora kroplowego Kelvina. Zakres pracy obejmuje: 
- studia literaturowe; 
- projekt  modernizacji istniejącego generatora;
- przebudowę istniejącego generatora;
- badanie działania generatora w różnych warunkach pracy;
- opracowanie i analiza wyników.</t>
  </si>
  <si>
    <t>Komputerowy system rejestracji sygnałów akustycznych generowanych w wysokich temperaturach</t>
  </si>
  <si>
    <t>Stanowisko wzorcowania czujników akustycznych metodą Hsu-Nielsena</t>
  </si>
  <si>
    <t>Falowody do pomiarów sygnałów akustycznych</t>
  </si>
  <si>
    <t>Wzorcowanie kompozytowych czujników akustycznych</t>
  </si>
  <si>
    <t>Laboratoryjny model modułowego harvestera energii mechanicznej do zastosowań w architekturze</t>
  </si>
  <si>
    <t>Właściwości elektryczne elastomerowych kompozytów ftalocyjaniny miedzi CuPc</t>
  </si>
  <si>
    <t>Właściwości elektryczne kompozytów elastomerowo-komórkowych</t>
  </si>
  <si>
    <t>Modelowanie mikrosieci i optymalizacja działania w Matpower</t>
  </si>
  <si>
    <t xml:space="preserve">The aim of the thesis is to build a modern microgrid model and optimize its operation in terms of cost minimalization.  The target platform will be Matlab (Matpower).
The scope includes: 
microgrid model (generators selection,) 
microgrid model (layout selelection,) 
Optimization model selection. </t>
  </si>
  <si>
    <t>Microgrid modelling and operation optimization in Python</t>
  </si>
  <si>
    <t xml:space="preserve">The aim of the thesis is to build a modern microgrid model and optimize its operation in terms of cost minimalization.  The target platform will be Python (Pyomo/Pandapower)
The scope includes: 
microgrid model (generators selection,) 
microgrid model (layout selelection), 
optimization model selection. </t>
  </si>
  <si>
    <t>Inteligentna stacja ładowania pojazdów elektrycznych.</t>
  </si>
  <si>
    <t>The aim of the project is to program a smart charging algorithm for an EV charging station using Matlab/Python. 
The scope involves: 
Identification of appropriate smart charging algorithms
exploring the possibility of VehicletoGrid(V2G) possibilities. 
Program the identified algorithm in Matlab/Python and run simulations.</t>
  </si>
  <si>
    <t>Celem pracy jest ocena jakości energii elektrycznej zasilającej obiekt korporacyjny. W zakres pracy wchodzi omówienie parametrów wykorzystywanych do oceny jakości energii elektrycznej oraz odpowiednich aktów normatywnych. Na przykładzie rzeczywistego obiektu korporacyjnego należy dokonać oceny parametrów jakości energii elektrycznej.</t>
  </si>
  <si>
    <t>Celem pracy jest opracowanie algorytmu detekcji pracy wyspowej w sieci promieniowej SN współpracującej z rozproszonym źródłem energii elektrycznej. Algorytm ten powinien wykorzystywać elementy teorii logiki rozmytej, a zaproponowany układ wnioskowania rozmytego powinien zostać zaprojektowany w taki sposób, aby w możliwie największym stopniu zminimalizować strefę nieczułości zabezpieczenia od pracy wyspowej. Przygotowany algorytm zostanie zaimplementowany oraz testowany w środowisku Matlab/Simulink. Efektem końcowym będzie opracowanie wyników i edycja pracy magisterskiej.</t>
  </si>
  <si>
    <t>Instalacje elektryczne w pojazdach elektrycznych</t>
  </si>
  <si>
    <t>Celem pracy jest wykazanie, że produkty oferowane na rynku finansowym futures stanowią możliwość skutecznego zarządzania ryzykiem handlowym wynikającym ze zmienności cen energii na Rynku Dnia Następnego. Zakres pracy obejmuje analizę aktów prawnych związanych z funkcjonowaniem Rynku Terminowego Futures, identyfikację jego struktury organizacyjnej, opis instrumentów finansowych oferowanych uczestnikom tego rynku i wykazanie na podstawie analizy notowań z ostatnich lat wybranych kontraktów terminowych, że stanowią one zabezpieczenie zmienności cen energii elektrycznej ustalonych w tym okresie na Rynku Dnia Następnego.</t>
  </si>
  <si>
    <t>Prosument zbiorowy -  ocena wprowadzenia pojęcia prosumenta zbiorowego w kontekście rozwoju energetyki prosumenckiej w Polsce</t>
  </si>
  <si>
    <t>Aktywna kompensacja strat mocy w transformatorach dużej mocy, zasilających układy przekształtnikowe</t>
  </si>
  <si>
    <t>Celem pracy jest analiza możliwości zastosowania aktywnych filtrów mocy w układach: transformator-przekształtnik-maszyna wyciągowa, które umożliwią istotną redukcję zawartości wyższych harmonicznych, a tym samym strat, w czasie rzeczywistym. Zakres pracy obejmuje opracowanie rozwiązań, które umożliwią wydłużenie czasu pracy transformatorów  zasilających (poprzez przekształtniki) maszyny elektryczne (w tym przede wszystkim maszyny wyciągowe). W zakres pracy wchodzi wyjaśnienie zjawisk zachodzących w transformatorach suchych, które niekorzystnie wpływają na żywotność tych transformatorów oraz dobór filtra aktywnego do wybranego układu: transformator-przekształtnik-maszyna wyciągowa.</t>
  </si>
  <si>
    <t>Celem pracy jest zapoznanie z możliwością zwiększenia obserwowalności i niezawodności pracy systemu elektroenergetycznego dzięki instalacji układów PMU (Phasor Measurement Unit). Zakres pracy obejmuje: analizę wymagań stawianych urządzeniom PMU, analizę architektury systemu oraz możliwości ich zainstalowania w sieciach średniego napięcia, a także optymalny wybór miejsc ich zainstalowania w wybranej sieci elektroenergetycznej.</t>
  </si>
  <si>
    <t xml:space="preserve">Celem pracy jest zapoznanie z kryteriami automatyki elektroenergetycznej, wykorzystywanymi w zabezpieczeniach do detekcji pracy wyspowej. Zakres pracy obejmuje: analizę wymagań stawianych tym kryteriom, określonym w Instrukcji Ruchu i Eksploatacji Sieci Dystrybucyjnej/Przesyłowej, analizę nastaw poszczególnych kryteriów oraz określenie ich odporności na inne zakłócenia (analiza przeprowadzona na podstawie badań symulacyjnych), a także wykonanie badań laboratoryjnych zabezpieczenia z zaimplementowanymi kryteriami służącymi detekcji pracy wyspowej.  </t>
  </si>
  <si>
    <t>Celem pracy jest analiza źródeł oraz składników niepewności wpływających na wartości pomiarów składowej elektrycznej oraz magnetycznej pola elektromagnetycznego niskich częstotliwości. Zakres pracy obejmuje wyrażenie ilościowe pogrupowanych składników niepewności oraz obliczenie niepewności złożonej i rozszerzonej dla kilku mierników pola elektromagnetycznego.</t>
  </si>
  <si>
    <t xml:space="preserve">Celem pracy jest określenie potencjału i możliwości rozwoju mikrosieci w Polsce. Zakres pracy obejmuje: określenie stopnia wykorzystania OZE w Polsce; przegląd technologii magazynowania energii na potrzeby mikrosieci; scharakteryzowanie pod kątem wyposażenia, funkcjonalności oraz istniejących wybranych mikrosieci w kraju i na świecie oraz opracowanie analizy SWOT rozwoju mikrosieci w Polsce.  </t>
  </si>
  <si>
    <t xml:space="preserve">Celem pracy jest określenie potencjału i możliwości rozwoju przydomowych magazynów energii w Polsce. Zakres pracy obejmuje: określenie stopnia wykorzystania OZE w gospodarstwach domowych; przegląd technologii magazynowania energii na potrzeby instalacji przydomowych; scharakteryzowanie pod kątem wyposażenia, funkcjonalności oraz istniejących wybranych mikroinstalacji przydomowych oraz opracowanie analizy SWOT rozwoju przydomowych magazynów energii w Polsce.  </t>
  </si>
  <si>
    <t>Celem pracy jest opracowanie wstępnego projektu wielostanowiskowej stacji ładowania pojazdów elektrycznych. Zakres pracy obejmuje: określenie podstawowych i dodatkowych funkcjonalności stacji; wybór lokalizacji stacji; określenie podstawowych wymagań technicznych, prawnych i ekonomicznych związanych z budową stacji ładowania pojazdów elektrycznych; zaprojektowanie infrastruktury stacji, dobór kluczowych elementów stacji ładowania oraz zaprojektowanie systemu sterowania i zarządzania infrastrukturą stacji ładowania pojazdów.</t>
  </si>
  <si>
    <t>Celem pracy jest przeprowadzenie analizy wpływy ograniczeń systemowych na rezultaty optymalnego rozpływu mocy. Zakres pracy: zapoznanie się z pojęciem optymalnego rozpływu mocy i jego modelem matematycznym; zapoznanie się ze środowiskiem PowerWorld Simulator w zakresie realizacji obliczeń rozpływów mocy i ich optymalizacji; opracowanie modelu przykładowego systemu do obliczeń optymalizacyjnych; przeprowadzenie symulacji wpływu ograniczeń systemowych (skład dostępnych jednostek wytwórczych, ograniczenia przepływów mocy w gałęziach) na optymalny rozpływ mocy; analiza uzyskanych wyników; wnioski.</t>
  </si>
  <si>
    <t>System szybkiego modelowania dyskretnych układów dynamicznych z wykorzystaniem Arduino</t>
  </si>
  <si>
    <t>Cel pracy: Przebadanie na drodze symulacyjnej w środowisku Matlab-Simulink dwóch wybranych metod identyfikacji funkcji przejścia typu wyjście-do-sterowanie z udziałem dwóch różnych struktur przetwornic DC-DC. Zakres pracy: analiza literatury; wybór metod identyfikacji; wybór struktur przetwornic DC-DC; zapoznanie się z układami przetwornic i ich opisem matematycznym; opracowanie modeli symulacyjnych; wykonanie symulacyjnych badań identyfikacyjnych; redakcja pracy. Możliwa weryfikacja eksperymentalna.</t>
  </si>
  <si>
    <t xml:space="preserve">Celem pracy jest analiza występujących poziomów ekspozycji na pole elektromagnetyczne emitowane przez elektryczne urządzenia powszechnego użytku, sieci oraz instalacje elektryczne. W zakres pracy wchodzi: wykonanie pomiarów wybranych źródeł emitujących pola elektromagnetyczne oraz opracowanie metod ograniczania ich wartości; zebranie danych dotyczących metod pomiaru pola elektromagnetycznego oraz zebranie danych dotyczących regulacji prawnych w sprawie dopuszczalnych poziomów pól elektromagnetycznych występujących w różnych regionach świata. </t>
  </si>
  <si>
    <t>Celem pracy jest wykonanie analizy zagrożeń elektromagnetycznych w wybranych pojazdach elektrycznych wykorzystywanych do celów zawodowych. W zakres pracy wchodzi: analiza  aktów prawnych związanych z ekspozycją zawodową na pola elektromagnetyczne, wykonanie pomiarów rozkładu tych pól w wybranych pojazdach wykorzystywanych jako stanowiska pracy oraz wyznaczenie występowania stref ochronnych w tych pojazdach.</t>
  </si>
  <si>
    <t>Celem pracy jest analiza profili zużycia energii przez wybranych odbiorców energii elektrycznej przed, w trakcie i po pandemii SARS-COV-2 oraz opracowanie założeń modelu prognozowania zapotrzebowania na energię elektryczną  odbiorców w zależności od sytuacji epidemiologicznej.  W zakres pracy wchodzi opracowanie algorytmu analizy dobowego profilu zużycia energii w grupach taryfowych B, C i G.
Możliwe współautorstwo artykułu naukowego na ten temat.</t>
  </si>
  <si>
    <t xml:space="preserve">Celem pracy jest przeprowadzenie charakterystyki systemów komputerowych wspomagających zarządzanie energią  w zakładach przemysłowych,  dokonanie oceny efektywności ich stosowania w aspekcie możliwości osiągania pożądanych efektów energetycznych i ekonomicznych na podstawie wybranego przykładu. Zakres pracy obejmuje:  określenie aktualnych problemów sektora energetycznego w Polsce, analizę nowoczesnych systemów komputerowych stosowanych w procesach produkcyjnych, określenie wymagań dotyczących systemów komputerowych w zarządzaniu gospodarką energetyczną  oraz analizę korzyści techniczno-ekonomicznych zastosowania wybranego systemu komputerowego. </t>
  </si>
  <si>
    <t>Badania sterowanego cyfrowo multipleksera wysokonapięciowego do pomiarów precyzyjnych</t>
  </si>
  <si>
    <t xml:space="preserve">Celem pracy jest określenie parametrów metrologicznych wysokonapięciowego multipleksera. Zakres pracy obejmuje: zapoznanie z tematyką precyzyjnych pomiarów napięcia; pomiary rezystancji multipleksera w różnych konfiguracjach, określenie jej stabilności w czasie, wpływu multipleksera na niepewność pomiarów napięcia oraz opracowanie pracy. </t>
  </si>
  <si>
    <t xml:space="preserve">Celem pracy jest opracowanie aplikacji komputerowej  ułatwiającej zarządzanie, sterowanie i akwizycję danych w przemysłowych systemach i układach przetwarzania równoległego. Zakres pracy obejmuje: przegląd literatury  w kontekście systemów sterowania i przetwarzania równoległego, opracowanie założeń oraz algorytmów działania systemu symulatora, programowanie wymaganych modułów informatycznych, uruchomienie aplikacji informatycznych, testowanie poprawności działania opracowanych  modułów systemu symulatora, weryfikacja  skuteczności implementacji procedur symulatora w kontekście sterowania i akwizycji danych, redakcja pracy.
Osoby podejmujące się opracowania tematu powinny posiadać poszerzone  umiejętności projektowania systemów komunikacyjnych klient-serwer.  
</t>
  </si>
  <si>
    <t>Symulator systemu sterowania  w systemie elektroenergetycznym</t>
  </si>
  <si>
    <t>Badanie wpływu temperatury na parametry izolacji kabla elektroenergetycznego</t>
  </si>
  <si>
    <t>Celem pracy jest eksperymentalne zbadanie wpływu temperatury kabla elektroenergetycznego na parametry jego izolacji.
Zakres pracy obejmuje przeprowadzenie badań laboratoryjnych, podczas których podgrzany przepływającym prądem kabel poddany badaniom porównawczym.</t>
  </si>
  <si>
    <t>System sygnalizacji pożaru oraz systemy niskoprądowe w obiektach użyteczności publicznej</t>
  </si>
  <si>
    <t>Celem pracy jest analiza możliwości zagospodarowania odpadów pochodzących z instalacji energii odnawialnej. Praca obejmuje przedstawienie aktualnego stanu wiedzy w zakresie recyklingu wyeksploatowanych instalacji OZE, analizę aktualnych   aktów prawnych obowiązujących w sektorze zagospodarowania wyeksploatowanych instalacji OZE, analizę  SWOT rynku krajowego i UE recyklingu instalacji OZE oraz ocenę możliwości i kierunków wsparcia rozwoju sektora recyklingu OZE w Polsce.</t>
  </si>
  <si>
    <t xml:space="preserve">Celem pracy jest analiza zagrożeń takich jak porażenie prądem, pożar wynikających z nieprawidłowego zainstalowania instalacji fotowoltaicznej lub jej nieprawidłowej pracy. Należy określić najczęstsze skutki błędnego montażu paneli na dachach budynków oraz wskazać wytyczne dla prawidłowej pracy całej instalacji fotowoltaicznej. </t>
  </si>
  <si>
    <t xml:space="preserve">Stosowanie taryf w różnych grupach odbiorców energii </t>
  </si>
  <si>
    <t>Analiza efektywności zarządzania energią elektryczną z wykorzystaniem systemu komputerowego na przykładzie wybranego zakładu przemysłowego</t>
  </si>
  <si>
    <t>Analiza gospodarki energetycznej w zakładzie przemysłowym</t>
  </si>
  <si>
    <t xml:space="preserve">Porównanie skutków zwarć w uzwojeniach stojana silnika indukcyjnego i silnika synchronicznego z magnesami trwałymi </t>
  </si>
  <si>
    <t>Celem pracy jest analiza wybranych stanów błędnej synchronizacji hydrogeneratora. Zakres pracy obejmuje budowę polowo-obwodowego modelu hydrogeneratora, jego weryfikację oraz symulację różnych przesunięć fazowych napięć podczas synchronizacji.</t>
  </si>
  <si>
    <t xml:space="preserve">Celem pracy jest analiza numeryczna wybranych stanów pracy generatora wzbudzanego magnesami trwałymi.Zakres pracy obejmuje budowę polowo-obwodowego modelu generatora synchronicznego wzbudzanego magnesami trwałymi i jego analizę. </t>
  </si>
  <si>
    <t>Celem pracy jest porównanie wyników symulacji działania silnika indukcyjnego metodą polowo-obwodową oraz obwodową. Symulacje będą dotyczyć zarówno stanów dynamicznych jak i ustalonych</t>
  </si>
  <si>
    <t>Celem pracy jest zbadanie wpływu kształtu napięcia na wartość strat dodatkowych w silniku indukcyjnym. W tym celu należy opracować model polowo-obwodowy oraz przeprowadzić obliczenia przy wymuszeniu napięciem sinusoidalnym oraz odkształconym.</t>
  </si>
  <si>
    <t>Badanie wpływu obróbki plazmowej na proces kiełkowania nasion</t>
  </si>
  <si>
    <t>Celem pracy jest badanie wpływu oddziaływania niskotemperaturowej plazmy na proces kiełkowania wybranych nasion. Zakres pracy obejmuje: zapoznanie się z problematyką wykorzystania plazmy do celów rolniczych, opis mechanizmu oddziaływania plazmy z komórkami organizmów żywych, prowadzenie obróbki plazmowej nasion i ocena wpływu plazmy na proces ich kiełkowania.</t>
  </si>
  <si>
    <t>Akcelerometr elektretowy</t>
  </si>
  <si>
    <t>Celem pracy jest zbadanie właściwości prototypowego akcelerometru elektretowego . 
Zakres prac: przegląd literatury dot. przedmiotu; budowa modelu elektretowego akceleratora z warstwą elastomeru; zbadanie właściwości modelu; podsumowanie wyników badań i redakcja pracy.</t>
  </si>
  <si>
    <t>Statystyczna analiza pracy elektrowni słonecznej o mocy 15 kW</t>
  </si>
  <si>
    <t>Zastosowanie elastycznej folii ceramiczno-polimerowej do konstrukcji czujnika EA</t>
  </si>
  <si>
    <t>Celem pracy jest ocena skuteczności wykorzystania struktur filtracyjnych opartych na tlenku cynku otrzymywanych techniką rozpylania magnetronowego jako powłoki bakterio- i grzybobójcze.  Zakres pracy: optymalizacja zasilania reaktora plazmowego, naniesienie cienkich warstw na włókniny filtracyjnej oraz ocena skuteczności bakterio- i grzybobójczej uzyskanej struktury.</t>
  </si>
  <si>
    <t>Wpływ aktywacji powierzchni na wytrzymałość elastycznych elektrod cienkowarstwowych</t>
  </si>
  <si>
    <t>Celem pracy jest zbadanie wpływu wstępnej aktywacji podłoża elastycznego pod elektrody cienkowarstwowe na ich wytrzymałość na rozciąganie. Zakres pracy obejmuje: aktywację elastycznego podłoża za pomocą reaktora plazmowego, naniesienie cienkich warstw przewodzących na aktywowaną powierzchnię oraz zbadanie wpływu mechanicznego naprężenia na konduktywność wykonanych elektrod.</t>
  </si>
  <si>
    <t>Badanie właściwości struktur piezoelektrycznych z jednostronnie metalizowaną warstwą elastomerową</t>
  </si>
  <si>
    <t>Celem pracy jest ocena właściwości struktury piezoelektrycznej z jednostronnie metalizowaną warstwą elastomerową. Zakres pracy obejmuje:  wytworzenie struktury doświadczalnej, w tym napylenie elektrod na materiał elastomerowy;  aktywację właściwości piezoelektrycznych wykonanych struktur; badania właściwości piezoelektrycznych wytworzonych struktur oraz analizę uzyskanych wyników pomiarów.</t>
  </si>
  <si>
    <t xml:space="preserve">Model mikrosieci elektroenergetycznej </t>
  </si>
  <si>
    <t xml:space="preserve">Celem pracy jest opracowanie symulacyjnego modelu mikrosieci złożonej z generatora energii odnawialnej, zasobnika energii i odbiorów sterowanych. Zakres pracy obejmuje: studia literaturowe, opracowanie aplikacji numerycznej i prowadzenie testów potwierdzających poprawność modelu. Efektem końcowym będzie symulowanie pracy mikrosieci dla wybranych scenariuszy sterowania zasobnikiem energii i odbiorami. </t>
  </si>
  <si>
    <t>Model matematyczny elektroenergetycznego zasobnika energii</t>
  </si>
  <si>
    <t xml:space="preserve"> Celem pracy jest opracowanie symulacyjnego modelu zasobnika energii elektrycznej. Zakres pracy obejmuje: studia literaturowe, opracowanie aplikacji numerycznej i prowadzenie testów potwierdzających poprawność modelu. Efektem końcowym będzie symulowanie pracy zasobnika dla wybranych parametrów urządzenia i scenariuszy sterowania.</t>
  </si>
  <si>
    <t>Elektrety wytwarzane bezpośrednio metodą druku 3D FDM</t>
  </si>
  <si>
    <t>Praca ma na celu analizę szczegółowych wymagań technicznych dla odnawialnych źródeł energii przyłączanych do systemu elektroenergetycznego. Część teoretyczna  obejmuje analizę aktualnych wymagań technicznych dotyczących układów automatyki i zabezpieczeniowych, w oparciu o normy, kodeksy oraz instrukcje ruchu i eksploatacji sieci. W części praktycznej zrealizowana zostanie implementacja wybranego kryterium zabezpieczeniowego w środowisku Matlab/Simulink.</t>
  </si>
  <si>
    <t xml:space="preserve">Efektywność energetyczna instalacje  fotowoltaicznych  w budynkach wielorodzinnych.  </t>
  </si>
  <si>
    <t>Celem pracy jest wykazanie, że  efektywność energetyczna instalacji fotowoltaicznych (PV) ma istotny wpływ na efektywność energetyczną budynków  wielorodzinnych. Zakres pracy obejmuje analizę aktów prawnych umożliwiających wykonanie  instalacji PV w budynkach wielorodzinnych  zarządzanych przez spółdzielnie mieszkaniowe i wspólnoty mieszkaniowe, jak wynika z praktyki produkowana  energia elektryczna w instalacjach PV jest wykorzystywana  na potrzeby własne związane z zasilaniem urządzeń pomocniczych w instalacji grzewczo-wentylacyjnej i do przygotowania c.w.u. oraz oświetlenia części wspólnych, zatem przy takim założeniu  zostanie wykazane, że efektywność energetyczna instalacji PV ma wpływ na poprawę efektywności  energetycznej budynków wielomieszkaniowych (zmniejszenie wskaźnika EP), sprawdzenie postawionej tezy na przykładzie instalacji PV zainstalowanej w wybranym budynku wielorodzinnym.</t>
  </si>
  <si>
    <t>Celem pracy jest opracowanie planu zaopatrzenia w energię w oparciu o odnawialne źródła energii za pomocą programu EnergyPLAN w oparciu o przyjęte kryteria techniczne i ekonomiczne. Zakres pracy: zapoznanie się z obsługą i działaniem programu EnergyPLAN; analiza zapotrzebowania na energię w wybranym systemie energetycznym; opracowanie modelu planistycznego w oparciu o dane wyjściowe zapotrzebowania i przyjęte kryteria techniczne i ekonomiczne; przeprowadzenie symulacji dla różnych wariantów planu zaopatrzenia w energię z wykorzystaniem OZE; wnioski.</t>
  </si>
  <si>
    <t>Cel: stworzenie w środowisku Matlab-Simulink rozwiązania programowego do wykrywania wybranych symptomów zamodelowanych uszkodzeń przetwornicy typu Boost za pomocą wybranej głębokiej sieci neuronowej. 
Zakres: analiza literatury; zapoznanie się z pracą przetwornicy; selekcja uszkodzeń przetwornicy; zamodelowanie przetwornicy wraz z wybranymi uszkodzeniami;  wykonanie symulacyjnych badań eksperymentalnych zakończone utworzeniem zbiorów danych dla potrzeb dalszych prac; napisanie programu/skryptu w środowisku Matlab wraz z jego testami jednostkowymi i integracyjnymi;  analiza pozyskanych danych przy wykorzystaniu napisanego programu; redakcja pracy.</t>
  </si>
  <si>
    <t>Celem pracy jest przeprowadzenie studium przypadku prognozowania produkcji energii elektrycznej z instalacji fotowoltaicznej. Zakres pracy obejmuje analizę literaturową metod prognozowania produkcji z mikroinstalacji fotowoltaicznych oraz przeprowadzenie studium przypadku prognozowania dla rzeczywistej mikroinstalacji.</t>
  </si>
  <si>
    <t>Prognozowanie cen na rynku energii elektrycznej w Polsce</t>
  </si>
  <si>
    <t>Planowanie przydomowych systemów energetycznych opartych na źródłach odnawialnych</t>
  </si>
  <si>
    <t>Celem pracy jest zastosowanie optymalizacji matematycznej w planowaniu przydomowych systemów energetycznych z uwzględnieniem energii elektrycznej i cieplnej. Zakres pracy obejmuje: analizę literaturową dotyczącą przydomowych systemów ze szczególnym uwzględnieniem współpracy źródeł wykorzystujących energię słońca oraz magazynów energii oraz przeprowadzenie planowania systemu energetycznego dopasowanego do potrzeb gospodarstwa domowego.</t>
  </si>
  <si>
    <t>Badania eksperymentalne charakterystyk regulacji cos fi inwerterów fotowoltaicznych pod względem wpływu na wolumen produkcji energii czynnej</t>
  </si>
  <si>
    <t>Avanced Solar Tracker</t>
  </si>
  <si>
    <t>Projekt, symulacja i realizacja układu zaawansowanego, inteligentnego układu śledzenia słońca. Ocena efektywności ekonomicznej uzyskanego rozwiązania.</t>
  </si>
  <si>
    <t>Wpływ metody elektryzacji na właściwości warstwowych struktur piezoelektrycznych</t>
  </si>
  <si>
    <t>Celem pracy jest zbadanie wpływu różnych metod elektryzacji na właściwości piezoelektryczne struktur warstwowych. Zakres pracy obejmuje: przegląd literaturowy dotyczący dostępnych metod elektryzacji struktur warstwowych; wykonanie struktur doświadczalnych; elektryzacja struktur z wykorzystaniem wybranych metod; badania wpływu wybranych metod elektryzacji na właściwości piezoelektryczne struktur oraz ocenę wpływu metody elektryzacji na właściwości piezoelektryczne struktur.</t>
  </si>
  <si>
    <t xml:space="preserve">Celem pracy jest opracowanie metody prognozowania produkcji energii w systemie fotowoltaicznym w oparciu o krótkoterminowe prognozy pogody i pomiary generacji. Zakres prac obejmuje: studia literaturowe, zaproponowanie metody prognozowania oraz wykonanie aplikacji numerycznej. Sprawdzenie poprawności działania algorytmu będzie wykonywane w oparciu o dane pomiarowe rzeczywistego systemu fotowoltaicznego. </t>
  </si>
  <si>
    <t>Analiza konfiguracji wybranych falowników fotowoltaicznych pod kątem spełnienia wymogów kodeksów sieciowych</t>
  </si>
  <si>
    <t>Praca dotyczy zagadnień współpracy falowników fotowoltaicznych pod kątem aktualnych wymagań dla modułów wytwarzania energii typu A, określonych w kodeksach sieciowych (NC RfG). Celem pracy jest zweryfikowanie możliwości konfiguracji parametrów dotychczas stosowanych falowników fotowoltaicznych ze względu na stawiane w kodeksach sieciowych wymogi współpracy z siecią elektroenergetyczną. W zakresie pracy przewiduje się przegląd dokumentacji techniczno-ruchowej wybranych falowników fotowoltaicznych, identyfikację parametrów konfiguracyjnych, a także określenie możliwości zmian parametrów w celu dopasowania do aktualnych wymagań.</t>
  </si>
  <si>
    <t>Asymetria napięć w sieciach nN z jednofazowymi źródłami fotowoltaicznymi</t>
  </si>
  <si>
    <t>Praca dotyczy problematyki wpływu jednofazowych źródeł fotowoltaicznych w sieci niskich napięć na asymetrię napięć trójfazowych. Celem pracy jest ocena problemu na podstawie obecnego stanu wiedzy literaturowej, a także wykonanie analiz pomiarów asymetrii napięć w punkcie przyłączenia jednofazowych instalacji PV wywołanego różnym ukierunkowaniem geograficznym paneli fotowoltaicznych. 
Thesis is dedicated to problem of impact of one-phase PV installations in LV network on voltage asymmetry. The aim of the project an assessment of state of the art of the problem and analysis of voltage asymmetry measurement in PCC of one-phase PV installations caused by different geographical orientation of the PV panels.</t>
  </si>
  <si>
    <t>Eksploracja algorytmów AI/ML dla krótkoterminowych prognoz nasłonecznienia z godzinowym wyprzedzeniem</t>
  </si>
  <si>
    <t xml:space="preserve">Effect of principal component analysis on deep learning forecasting models. </t>
  </si>
  <si>
    <t>Wpływ analizy głównych komponentów na modele prognostyczne uczenia głębokiego</t>
  </si>
  <si>
    <t>The aim of the project is to investigate the effect of Principal component analysis (PCA) on reduction of data dimension for the purpose of short term forecasts of solar power outputs. 
The scope involves: data acquisition and processing, Implementation of PCA, implementation of forecasts based on deep learning models and comparison of results with and without PCA.</t>
  </si>
  <si>
    <t>The aim of the project is to build a hierachical control system for microgrids with a focus on primary level droop control.   The scope of the project includes: identifying appropriate control methods at all levels; selection of microgrid models to test the explored control methods; evaluate the effectiveness of the implemented control method especially droop control at the primary level.</t>
  </si>
  <si>
    <t>The aim of the project is to build an accurate AI/ML based forecasting system for short term solar panel power output forecasts. The scope involves: data acquisition and pre-processing; identification of numerous AI/ML algorithms for forecasting; implementation of the identified models in Python and comparison of results with existing well known models.</t>
  </si>
  <si>
    <t xml:space="preserve">Przegląd i analiza rozwiązań nowoczesnych stacji najwyższych napięć (NN)  </t>
  </si>
  <si>
    <t>Zagospodarowanie zużytych elementów instalacji energii odnawialnej</t>
  </si>
  <si>
    <t>Environmental impact analysis of wind farms</t>
  </si>
  <si>
    <t>Podstawowe parametry elektryczne mikroogniw i modułów fotowoltaicznych – stanowisko laboratoryjne</t>
  </si>
  <si>
    <t>Wpływ długości fali na efektywność pracy mikroogniw i modułów fotowoltaicznych – stanowisko laboratoryjne</t>
  </si>
  <si>
    <t>The influence of wavelength on the work efficiency of micro-cells and photovoltaic modules - laboratory stand</t>
  </si>
  <si>
    <t>Badania niskonapięciowej instalacji elektrycznej na przykładzie parafii pw. św. Marcina w Jaworze</t>
  </si>
  <si>
    <t xml:space="preserve">The modernization of the laboratory stand for testing the series-parallel connection of silicon photovoltaic cells. </t>
  </si>
  <si>
    <t>Strategia odbudowy zasilania systemu elektroenergetycznego za pomocą algorytmu najkrótszej ścieżki</t>
  </si>
  <si>
    <t>Energy-effective electricity management in a service sector</t>
  </si>
  <si>
    <t>Wykorzystanie struktur filtracyjnych opartych na tlenku cynku (ZnO) otrzymywanych techniką rozpylania magnetronowego jako powłok bakterio- i grzybobójczych</t>
  </si>
  <si>
    <t>Application filtration structures based on zinc oxide (ZnO) obtained by magnetron sputtering process as bactericidal and fungicidal coating</t>
  </si>
  <si>
    <t>Autonomiczna instalacja oświetleniowa miasteczka rowerowego</t>
  </si>
  <si>
    <t>Autonomous lighting installation for a bicycle town</t>
  </si>
  <si>
    <t>Celem pracy jest analiza zasad dotyczących projektowania autonomicznego oświetlenia miasteczka rowerowego. W zakres pracy wchodzi omówienie odpowiednich aktów prawnych i normatywnych oraz specyficznych uwarunkowań technicznych dotyczących tego typu obiektów. Należy przedstawić zasady projektowania i sposoby wykonywania instalacji autonomicznego oświetlenia oraz dokonać analizy problemu projektowego ze szczególnym uwzględnieniem oświetlenia miasteczka rowerowego. Na przykładzie wybranego miasteczka rowerowego należy zweryfikować i ocenić opracowane zasady projektowania. Należy zaprojektować autonomiczną instalację oświetleniową  wykorzystującą energię odnawialną.</t>
  </si>
  <si>
    <t>Układ inteligentnego sterowania skrzyżowaniem w miasteczku rowerowym</t>
  </si>
  <si>
    <t>Intelligent control system of crossroads in a bicycle town</t>
  </si>
  <si>
    <t xml:space="preserve">Celem pracy jest omówienie zjawiska szeregowego łuku elektrycznego. Przedstawienie zabezpieczeń stosowanych do detekcji łuku elektrycznego oraz analiza przeprowadzonych badań.. Zakres pracy obejmuje przeprowadzenie badań w Laboratorium Nowoczesnych Aparatów Elektrycznych dotyczących łuku szeregowego oraz metod jego zabezpieczania. </t>
  </si>
  <si>
    <t>Modernizacja  oświetlenia magazynów z wykorzystaniem energooszczędnych opraw  LED</t>
  </si>
  <si>
    <t>Modernization of warehouse lighting with the use of energy-saving LED luminaires</t>
  </si>
  <si>
    <t>Celem pracy jest modernizacja oświetlenia magazynowego w konkretnym obiekcie. Zakres pracy obejmuje  przeprowadzenie audytu oświetlenia w wybranym magazynie, zaproponowanie optymalnego rozwiązania z wykorzystaniem energooszczędnych opraw LED , wykonanie projektu i przeprowadzenie kalkulacji zwrotu nakładów inwestycyjnych oraz  oceny efektywności energetycznej.</t>
  </si>
  <si>
    <t>Instalacja fotowoltaiczna w domu jednorodzinnym</t>
  </si>
  <si>
    <t>Photovoltaic installation in a single-family house</t>
  </si>
  <si>
    <t xml:space="preserve"> Celem pracy jest zaprojektowanie instalacji fotowoltaicznej w domku jednorodzinnym w dwóch wersjach pracy : off grid i on grid oraz ocena ekonomiczna zaproponowanych  rozwiązań.  Zakres pracy obejmuje zapoznanie się z podstawowymi  pojęciami związanymi z konwersją promieniowania słonecznego, przegląd systemów fotowoltaicznych oferowanych na rynku  do zasilania budynków mieszkalnych, wykonanie z wykorzystaniem programu komputerowego projektów instalacji fotowoltaicznej w domu jednorodzinnym oraz ocenę ekonomiczną przedstawionych wariantów zasilania. </t>
  </si>
  <si>
    <t>Modernizacja  oświetlenia drogowego z wykorzystaniem opraw LED</t>
  </si>
  <si>
    <t>Modernization of road lighting with the use of LED luminaires</t>
  </si>
  <si>
    <t>Celem pracy jest zaprojektowanie oświetlenia ulicznego z wykorzystaniem energooszczędnych źródeł światła LED. Zakres pracy obejmuje przeprowadzenie audytu oświetlenia wybranego odcinka drogowego objętego modernizacją i na tej podstawie zaprojektowanie oświetlenia z wykorzystaniem energooszczędnych opraw LED. Ponadto wyliczenie wskaźników efektywności energetycznej dla tego przedsięwzięcia inwestycyjnego.</t>
  </si>
  <si>
    <t xml:space="preserve">Celem pracy jest opracowanie koncepcji stacji transformatorowej SN/nn., umożliwiającej płynną regulację napięcia pod obciążeniem, jako propozycja rozwiązania problemu związanego z niepożądanymi skokami napięcia w sieci związanymi z produkcją energii z odnawialnych źródeł energii. Zakres pracy obejmuje szczegółową charakterystykę wybranej stacji transformatorowej ŚN/nn., która umożliwia płynną regulację napięcia pod obciążeniem wynikająca z niepożądanymi skokami napięcia wynikającymi z losowości zmian produkcji energii elektrycznej przez podłączone do stacji systemy OZE. Analizę przeprowadzić w oparciu o wykonane pomiary.               </t>
  </si>
  <si>
    <t>Celem pracy jest przegląd zagadnień związanych z systemami zasilania awaryjnego z wyszczególnieniem systemów realizowanych w oparciu o zasilacze UPS oraz analiza zasad i kryteriów doboru zasilaczy UPS dla różnych rodzajów obiektów i specyfiki odbiorników. W pracy należy zamieścić przykładowe rozwiązania stosowane obecnie w praktyce projektowej. Zakres pracy obejmuje charakterystykę wybranych obiektów rzeczywistych, w których wykorzystano zasilacze UPS do zasilania awaryjnego oraz przedstawienie zasad doboru tych zasilaczy zgodnie wymaganiami aktualnych norm i przepisów stosowanymi  obecnie w praktyce projektowej.</t>
  </si>
  <si>
    <t>Celem pracy jest zapoznanie się z programem EcoStruxure Power Design firmy Schneider Electric, wykorzystywanym w procesie projektowania instalacji elektrycznych niskiego napięcia oraz przedstawienie wad i zalet tego oprogramowania na podstawie wybranego projektu rzeczywistego. Zakres pracy obejmuje ogólną analizę wybranych programów typu CAD do projektowania instalacji elektrycznych oferowanych przez różne firmy oraz szczegółową charakterystykę programu EcoStruxure Power Design firmy Schneider Electric.  W pacy należy zamieścić przykładowe obliczenia wybranej instalacji elektrycznej obiektu przemysłowego lub obiektu użyteczności publicznej oraz przeprowadzić weryfikację otrzymanych wyników.</t>
  </si>
  <si>
    <t>Celem pracy jest zaprojektowanie oraz wykonanie stanowiska do badań wpływu istotnych parametrów sieci w układzie TN oraz TT na zagrożenie porażeniowe. Zakres pracy obejmuje projekt, wykonanie od podstaw stanowiska oraz przeprowadzenie na nim pomiarów napięć dotykowych, prądów zwarciowych dla różnych stanów pracy i parametrów instalacji elektrycznej oraz opracowanie instrukcji do ćwiczenia wykorzystującego stanowisko w Laboratorium Bezpieczeństwa Elektrycznego.</t>
  </si>
  <si>
    <t>Celem pracy  jest przegląd dostępnych na rynku źródeł światła LED oraz ocena ich wpływu na sieć zasilającą. Zakres pracy obejmuje przegląd źródeł LED oferowanych przez różnych producentów oraz analizę ich wpływu na sieć zasilającą, wykonanie pomiarów podstawowych parametrów fotometrycznych wybranych źródeł LED oraz zawartości harmonicznych, współczynnika mocy, itp. w instalacji zasilającej  różne źródła światła LED.</t>
  </si>
  <si>
    <t>Celem pracy jest wykonanie pomiarów oświetlenia zgodnie z nową normą PN-EN 12464_1:2022-01 oraz porównanie wytycznych sprecyzowanych w normach oświetleniowych z roku 2022 i 2012 r. Zakres pracy obejmuje  analizę  kryteriów projektowania oświetlenia w normie z roku 2022 w wersji angielskiej i normie z 2012 w wersji polskiej, porównanie oraz przeprowadzenie podstawowych pomiarów parametrów fotometrycznych w wybranych obiektach użyteczności publicznej oraz określenie na podstawie pomiarów  czy zmierzone parametry są zgodnie z wymaganiami nowej normy.</t>
  </si>
  <si>
    <t xml:space="preserve">Celem pracy jest przegląd dostępnych instalacji do ogrzewania podłogowego,  analiza opłacalności ich stosowania do ogrzewania pomieszczeń w aspekcie zużycia energii elektrycznej oraz porównanie tej formy ogrzewania z matami promiennikowymi. Zakres pracy obejmuje przegląd instalacji do ogrzewania podłogowego oferowanego przez różnych producentów, opracowanie i analizę zasad wyboru odpowiedniej instalacji grzewczej do pomieszczeń o różnym przeznaczeniu, wykonanie pomiarów zużycia energii oraz temperatury w pomieszczeniach ogrzewanych za pomocą różnych mat elektrycznych i określenie najbardziej opłacalnego sposobu ogrzewania podłogowego. </t>
  </si>
  <si>
    <t>Celem pracy jest analiza rozkładów pola elektrycznego i magnetycznego wytwarzanego przez różne oporowe urządzenia grzejne w szczególności koce, maty grzejne i systemy ogrzewania podłogowego. Zakres pracy obejmuje przegląd dostępnych na rynku oporowych urządzeń grzejnych, przeprowadzenie pomiarów natężenia pola elektrycznego i magnetycznego za pomocą odpowiednich mierników w otoczeniu różnych urządzeń grzejnych w zależności od ich mocy oraz  porównanie wyznaczonych wartości z dopuszczalnymi w środowisku.</t>
  </si>
  <si>
    <t xml:space="preserve">Celem pracy jest porównanie rodzaju opraw i źródeł światła (punktowe, liniowe, płaszczyznowe) na komfort widzenia pracowników przebywających w pomieszczeniach biurowych oraz wykonanie obliczeń podstawowych parametrów fotometrycznych z użyciem programu Dialux dla różnych rodzajów źródeł światła. Zakres pracy obejmuje analizę zapisów nowej normy PN-EN 12464_1:2022-01 oraz wykonanie kilku projektów oświetlenia wewnątrz pomieszczeń biurowych przy wykorzystaniu różnych opraw i źródeł światła. </t>
  </si>
  <si>
    <t>Celem pracy jest analiza przepisów dotyczących pomiarów elektrycznych. Zakres pracy obejmuje analizę zakresu kontroli metrologicznej przyrządów pomiarowych, ze wskazaniem organów upoważnionych do jej przeprowadzania,  kwalifikacji wymaganych do przeprowadzenia badań określonych obiektów elektrycznych i elektroenergetycznych, a także analizę wymagań dotyczących dokładności pomiarów.</t>
  </si>
  <si>
    <t>Celem pracy jest analiza wymagań dotyczących bezpieczeństwa użytkowania elektronarzędzi. Zakres pracy obejmuje analizę wymagań norm i przepisów, opracowanie zakresu okresowych badań różnego rodzaju elektronarzędzi (m.in. rodzaju wykonywanych pomiarów oraz ich częstotliwości), a także wykonanie badań wybranych elektronarzędzi wraz z  oceną i analizą uzyskanych wyników.</t>
  </si>
  <si>
    <t>Celem pracy jest analiza wymagań stawianych systemom elektrycznego ogrzewania podłogowego. Zakres pracy obejmuje przegląd systemów elektrycznego ogrzewania podłogowego oraz wymagań projektowych stawianych tego typu systemom, a także wykonanie projektu podłogowej elektrycznej instalacji grzewczej w domu jednorodzinnym.</t>
  </si>
  <si>
    <t>Elektryczne systemy przeciwoblodzeniowe budynku mieszkalnego</t>
  </si>
  <si>
    <t>Electric de-icing systems of a residential building</t>
  </si>
  <si>
    <t>Celem pracy jest analiza wymagań stawianych elektrycznym systemom przeciwoblodzeniowym. Zakres pracy obejmuje przegląd tego typu systemów stosowanych w budynkach mieszkalnych i ich otoczeniu, analizę zasad działania oraz wymagań projektowych i instalacyjnych stawianych poszczególnym systemom tego typu, a także wykonanie projektu wybranego systemu na użytek domu jednorodzinnego.</t>
  </si>
  <si>
    <t>Celem pracy jest analiza wymagań stawianych oświetleniu awaryjnemu. Zakres pracy obejmuje przegląd i analizę wymagań norm i przepisów dotyczących projektowania oświetlenia ewakuacyjnego w budynkach wysokościowych, przegląd dostępnych rozwiązań instalacyjnych, a także wykonanie przykładowego projektu takiego systemu w wybranym obiekcie.</t>
  </si>
  <si>
    <t>Celem pracy jest zbadanie wpływu zasobników energii na mikrosieć. Zakres pracy obejmuje opracowanie modelu mikro sieci w środowisku Simulink, przeprowadzenie obliczeń oraz analizę otrzymanych wyników.</t>
  </si>
  <si>
    <t>Celem pracy jest w oparciu o wybrany program do wyznaczania rozkładów pól elektrycznych i magnetycznych wytwarzanych przez linie elektroenergetyczne przeprowadzenie obliczeń możliwość kształtowania rozkładów tych pól. Zakres pracy obejmuje wykonanie analizy najbardziej optymalnej konfigurację torów linii zapewniającą minimalizację natężeń tych pól.</t>
  </si>
  <si>
    <t>Celem pracy jest przebadanie izotropowej sondy cewkowej współpracującej z multimetrem cyfrowym pod kątem możliwości wykorzystania takiego zestawu, jako miernika natężenia pola magnetycznego. Zakres pracy obejmuje wykonanie multimetrem cyfrowym pomiarów napięć indukowanych w sondzie cewkowej umieszczonej pod przewodami modelu trójfazowej linii napowietrznej oraz analizę wyników tych pomiarów.</t>
  </si>
  <si>
    <t>Celem pracy jest zaprojektowanie i wykonanie, na podstawie przeglądu literaturowego przekładników jednordzeniowych i dwurdzeniowych ze szczególnym uwzględnieniem przekładników Brooksa i Holtza,  przekładnika Brooksa i Holtza z wtórnikiem napięcia eliminującym efekt interakcji w przekładniku. Zakres pracy obejmuje przegląd literaturowy, zaprojektowanie i wykonanie modelu przekładnika, przeprowadzenie badań wykonanego przekładnika i opracowanie pracy inżynierskiej.</t>
  </si>
  <si>
    <t>Celem pracy jest analiza zjawisk elektromagnetycznych silnika podczas rzeczywistego cyklu wyciągowego. Zakres pracy obejmuje budowę modelu polowo-obwodowego silnika synchronicznego oraz wyznaczenie charakterystyk czasowych wielkości elektrycznych i mechanicznych.</t>
  </si>
  <si>
    <t>Celem pracy jest analiza wpływu ekscentryczności wirnika na właściwości eksploatacyjne silnika synchronicznego wzbudzanego magnesami trwałymi. Zakres pracy obejmuje budowę polowo-obwodowego modelu silnika synchronicznego wzbudzanego magnesami trwałymi z uwzględnieniem ekscentryczności wirnika oraz analizę obliczeniową statycznych i dynamicznych stanów pracy.</t>
  </si>
  <si>
    <t>Opracowanie koncepcji oświetlenia w Powiatowym Centrum Kształcenia Zawodowego i Ustawicznego w Jaworze</t>
  </si>
  <si>
    <t>Lighting concept in PCKZiU high school in Jawor</t>
  </si>
  <si>
    <t>Celem pracy jest zaprojektowanie oświetlenia w wybranych salach w Powiatowym Centrum Kształcenia Zawodowego i Ustawicznego w Jaworze. Zakres pracy obejmuje obliczenia parametrów oświetlenia oraz instalacji zasilającej oświetlenie.  Do wykonania pracy należy użyć oprogramowanie dedykowane do projektowania oświetlenia.</t>
  </si>
  <si>
    <t>Celem pracy jest analiza sposób sprawdzania niskonapięciowych instalacji elektrycznych oraz wykonanie badań instalacji elektrycznej w parafii pw. św. Marcina w Jaworze. Zakres pracy obejmuje badanie impedancji pętli zwarcia i rezystancji izolacji instalacji elektrycznej w parafii pw. św. Marcina w Jaworze oraz wyciągniecie wniosków z otrzymanych wyników badań.</t>
  </si>
  <si>
    <t>Celem pracy są badania skuteczności detektora iskrzenia zabezpieczającego przed paleniem się łuku elektrycznego na skutek przerwania przewodu zasilającego urządzenie elektryczne. Zakres pracy obejmuje badania detektora iskrzenia w laboratorium maszyn elektrycznych przy fizycznym symulowaniu przerw w obwodzie zasilającym.</t>
  </si>
  <si>
    <t>Arkusz kalkulacyjny do wyznaczania sprawności i strat poszczególnych silnika indukcyjnego oraz zgodności badanego silnika z normą IEC 60034-1</t>
  </si>
  <si>
    <t>Celem pracy jest stworzenie arkusza kalkulacyjnego do wyznaczania strat poszczególnych oraz sprawności badanego silnika indukcyjnego oraz zgodności badanego silnika z wymaganiami normy IEC 60034-1. Zakres pracy obejmuje przygotowanie arkusza kalkulacyjnego do wyznaczania sprawności i strat poszczególnych silników jednofazowych i trójfazowych z wykorzystaniem wybranego oprogramowania.</t>
  </si>
  <si>
    <t>Celem pracy jest budowa modelu fizycznego komutatorowego silnika uniwersalnego przeznaczonego do zajęć dydaktycznych wraz z opracowaniem opisu ćwiczenia laboratoryjnego związanego z badaniem tego silnika. Zakres pracy obejmuje projekt silnika uniwersalnego, wykonanie modelu fizycznego oraz badanie silnika w laboratorium maszyn elektrycznych.</t>
  </si>
  <si>
    <t xml:space="preserve">Celem pracy jest dobór i analiza pracy instalacji fotowoltaicznej o mocy nieprzekraczającej 15kWp zainstalowanej na budynku jednorodzinnym. Zakres pracy obejmuje: przegląd literaturowy dotyczący instalacji fotowoltaicznych przeznaczonych do potrzeb gospodarstw domowych; przeprowadzenie studium przypadku doboru instalacji fotowoltaicznej o mocy nieprzekraczającej 15 kWp dopasowanej do zapotrzebowania domu jednorodzinnego oraz przeprowadzenie oceny rentowności takiej instalacji.
</t>
  </si>
  <si>
    <t>Celem pracy jest wykonanie projektu kompleksowej instalacji elektrycznej systemu chłodniczego zakładu produkcyjnego z branży spożywczej. Należy uwzględnić niezawodność zasilania dla procesów technologicznych zakładu. Zakres: inwentaryzacja istniejącej struktury zasilania, projekt zasilania magazynów chłodniczych z uwzględnieniem instalacji OZE.</t>
  </si>
  <si>
    <t>Celem pracy jest wykonanie projektu kompleksowej instalacji elektrycznej zasilającej zakład produkcyjny z branży spożywczej. Należy uwzględnić niezawodność zasilania dla procesów technologicznych zakładu. Zakres: inwentaryzacja istniejącej struktury zasilania, projekt zasilania z uwzględnieniem instalacji OZE.</t>
  </si>
  <si>
    <t>Celem pracy jest skonstruowanie stanowiska laboratoryjnego do wzorcowania czujników akustycznych metodą Hsu-Nielsena. Metoda Hsu-Nielsena jest powszechnie przyjętym sposobem kalibrowania czujników akustycznych. Pozwala porównywać jakościowo i ilościowo przydatność materiałów piezoelektrycznych. Zakres tematu obejmuje: skonstruowanie stanowiska, pomiary testowe, redakcję tekstu pracy.</t>
  </si>
  <si>
    <t>Analiza i ocena wytycznych i zasad projektowania instalacji oświetleniowych dla dróg publicznych</t>
  </si>
  <si>
    <t>Analysis and evaluation of guidelines and principles for designing lighting installations of public roads</t>
  </si>
  <si>
    <t>Celem pracy jest przeazalizowanie zasad i wytycznych dotyczących projektowania instalacji oświetleniowych dla dróg publicznych. Należy przeprowadzić analizę i ocenę tych wytyczych. W zakres pracy wchodzi omówienie odpowiednich aktów normatywnych, uwarunkowań technicznych. Na przykładzie wybranej drogi publicznej należy zweryfikować i ocenić opracowane zasady projektowania oświetlenia.</t>
  </si>
  <si>
    <t>Ocena parametrów jakości energii elektrycznej w zakładzie przemysłu chemicznego</t>
  </si>
  <si>
    <t>The electric power quality measurement  in industrial chemical plant</t>
  </si>
  <si>
    <t xml:space="preserve">Celem pracy jest przeprowadzenie analizy literaturowej dostępnych rozwiązań instalacji  stosowanych w nowoczesnych pojazdach elektrycznych, która posłuży do  wielokryterialnego omówienia aktualnie stosowanych urządzeń i rozwiązań w pojazdach elektrycznych. W zakresie pracy jest  analiza. która powinna uwzględniać przedstawienie schematów, budowy i funkcjonalności nowoczesnej instalacji w pojazdach elektrycznych, a do jej wykonania można wykorzystać np stworzenie bazy danych. </t>
  </si>
  <si>
    <t xml:space="preserve">Celem pracy jest wykonanie analizy techniczno-ekonomicznej wykorzystania szynoprzewodów w instalacjach elektrycznych niskiego napięcia w oparciu o przykładowe rozwiązania rzeczywiste.  Zakres pracy obejmuje charakterystykę wybranego obiektu przemysłowego, w którym zostały zainstalowane szynoprzewody oraz szczegółowo przedstawić ich funkcje, zasady doboru i analizę ekonomiczną takiego rozwiązania w oparciu o wykonane pomiary. </t>
  </si>
  <si>
    <t>Celem pracy jest analiza możliwości wykorzystania instalacji fotowoltaicznych do zasilania układów klimatyzacji i wentylacji. Zakres pracy obejmuje analizę zapotrzebowania energetycznego układów wentylacji i klimatyzacji w obiektach biurowych, ocenę możliwości ich zasilania z instalacji fotowoltaicznych oraz wykonanie koncepcyjnego projektu układu zasilania takich systemów i ocenę jego rentowności w porównaniu do tradycyjnej formy zasilania.</t>
  </si>
  <si>
    <t>Celem pracy jest poznanie teorii korektorów cyfrowych, ich projektowania i implementacji. Zakres pracy obejmuje opracowanie w środowisku Matlab programu do wyznaczania korektorów cyfrowych dla układów regulacji automatycznej dowolnych procesów ciągłych.</t>
  </si>
  <si>
    <t>Celem pracy jest zbadanie możliwości zastosowania jednokierunkowych i rekurencyjnych sieci neuronowych do odfiltrowywania składowej stałej sygnału prądowego dla potrzeb elektroenergetycznej automatyki zabezpieczeniowej. Zakres pracy obejmuje zamodelowanie wybranego prostego systemu el.-en. wraz z przekładnikami prądowymi, zarejestrowanie prądów zwarciowych i projekt algorytmu eliminacji składowej stałej z wykorzystaniem sieci neuronowych.</t>
  </si>
  <si>
    <t>Celem pracy jest opracowanie programów w środowisku Matlab i Simulink do szybkiego prototypowania dowolnych transmitancji impulsowych lub algorytmów sterowania na platformie Arduino. Zakres pracy obejmuje poznanie środowiska Arduino i Matlab, opanowanie umiejętności modelowania w tym środowisku dowolnych transmitancji impulsowych i równań różnicowych oraz projektowania prostych algorytmów sterowania. Wymagana znajomość i posiadanie własnej platformy Arduino.</t>
  </si>
  <si>
    <t>Celem pracy jest przeprowadzenie optymalnej lokalizacji dodatkowych źródeł mocy biernej w sieci przesyłowej przy użyciu metody Tabu Search. Zakres pracy obejmuje przegląd i ogólną charakterystykę metod Tabu Serach, opracowanie programu do optymalnej lokalizacji dodatkowych źródeł mocy biernej metodą Tabu Search, przeprowadzenie obliczeń optymalizacyjnych oraz analizę otrzymanych wyników.</t>
  </si>
  <si>
    <t>Celem pracy jest zbadanie zagadnienia dotyczącego geomagnetycznie indukowanych prądów w sieciach elektroenergetycznych. Zakres pracy obejmuje przegląd literatury i ogólną charakterystyka problemu, zamodelowanie wpływu  geomagnetycznie indukowanych  prądów na system elektroenergetyczny, przeprowadzenie obliczeń. oraz analizę otrzymanych wyników.</t>
  </si>
  <si>
    <t xml:space="preserve">Celem pracy jest zbadanie wpływu układu HVDC na system elektroenergetyczny. Zakres pracy obejmuje przegląd i ogólną charakterystykę układów HVDC, opracowanie modelu układu HVDC, przeprowadzenie obliczeń rozpływów mocy przy użyciu opracowanych przez dyplomanta programów. </t>
  </si>
  <si>
    <t>Celem pracy jest: opracowanie dodatkowych algorytmów decyzyjnych zabezpieczeń umożliwiających zapobieganie awariom wielkoobszarowym z wykorzystaniem Dynamicznej Obciążalności Linii przesyłowych.  Zakres pracy obejmuje: analizę awarii wielkoobszarowych w literaturze polskiej i anglojęzycznej w celu określenia procesu ich rozwoju; opracowanie dodatkowych algorytmów decyzyjnych, opartych na dynamicznej obciążalności linii, dla istniejących zabezpieczeń oraz testowanie opracowanych modeli matematycznych nagrzewania przewodów i nowych algorytmów w środowisku ATP/EMTP i Matlab.</t>
  </si>
  <si>
    <t>Celem pracy jest  analiza pracy zabezpieczenia odległościowego w trakcie przeciążeń. Zakres pracy obejmuje: analizę literaturową zjawiska wkraczania trajektorii impedancji widzianej przez zabezpieczenie odległościowe w trzecią strefę zadziałania. Symulacyjną analizę zjawiska z wykorzystaniem modelu fragmentu sieci EEN w Matlab Simulink lub ATP/EMTP. Propozycję dodatkowych algorytmów decyzyjnych zapobiegających niepożądanym zadziałaniom zabezpieczenia odległościowego.</t>
  </si>
  <si>
    <t>Celem pracy jest przeprowadzenie bilansu energetycznego dla doboru gęstości oraz lokalizacji stacji ładowania pojazdów elektrycznych z możliwością wykorzystania rozproszonych źródeł energii.  Zakres pracy obejmuje przeprowadzenie analizy możliwości wykorzystania do tego celu nieużywanych w danym czasie pojazdów elektrycznych, których właściciele otrzymywaliby z tego tytułu określone gratyfikacje.</t>
  </si>
  <si>
    <t>Celem pracy jest  określenie kierunków rozwoju oraz możliwości modernizacji  linii najwyższych napięć pod względem możliwości przesyłu energii elektrycznej oraz minimalizacji oddziaływania tych linii na środowisko. W zakres pracy wchodzi dokonanie analizy możliwości redukcji oddziaływań elektromagnetycznych na środowisko naturalne wykonanych w oparciu o wybrany program komputerowy. Należy zestawić rodzaje narażeń występujących oddziaływań środowiskowych i zawodowych od linii NN, a następnie pracować optymalne sposoby obniżania wartości składowej elektrycznej od linii przesyłowych mające na celu ograniczenia zasięgu jej działania.</t>
  </si>
  <si>
    <t>Celem pracy jest ocena funkcjonowania dużego zakładu produkcyjnego lub przedsiębiorstwa  w warunkach silnej konkurencji pod kątem techniczno- energetycznym, stosowanych maszyn i urządzeń, wielkości zużycia energii oraz wskazanie możliwości przedsięwzięć modernizacyjnych  w kierunku poprawy efektywności gospodarki energetycznej. Zakres pracy obejmuje omówienie metod określania zapotrzebowania energii przez różne grupy odbiorców, zebranie danych statystycznych, opracowanie charakterystyk energetycznych i wskaźników energochłonności, zbadanie czynników  wpływających na strategię zakupu energii w warunkach silnej konkurencji oraz dokonanie oceny  gospodarowania energią w wybranym zakładzie na tle całej gałęzi przemysłu</t>
  </si>
  <si>
    <t>Celem pracy jest zdefiniowanie potrzeb i możliwych zastosowań wodoru na cele energetyczne, określenie barier rozwoju technologii i magazynowania wodoru w Polsce  oraz ocena projektów strategicznych w dążeniu do neutralności klimatycznej Unii Europejskiej. Zakres pracy obejmuje przedstawienie roli  technologii wodorowych w dążeniu do neutralności klimatycznej, przedstawienie metod magazynowania wodoru, możliwych zastosowań wodoru na cele energetyczne, określenie projektów strategicznych i możliwych źródeł ich finansowania oraz przedstawienie  przykładów zastosowania wodoru z uwzględnieniem  norm i przepisów prawnych.</t>
  </si>
  <si>
    <t>Celem pracy jest zapoznanie się z dostępnymi systemami sygnalizacji pożaru (SSP) oraz instalacjami niskoprądowymi nadającymi się do zastosowania w obiektach użyteczności publicznej. W zakresie pracy będzie opracowanie projektu instalacji SSP i systemów niskoprądowych dla przykładowego obiektu użyteczności publicznej.</t>
  </si>
  <si>
    <t>Celem pracy jest przedstawienie metodyki opracowania bilansów energetycznych, możliwości ich wykorzystania do oceny prowadzonej gospodarki energetycznej w badanym zakładzie i wskazania kierunków racjonalizacji użytkowania energii, a także dokonanie analizy zakupu i zużycia energii w wybranym zakładzie przemysłowym. Zakres pracy obejmuje ocenę przydatności metod wskaźnikowych, ekonometrycznych, audytu energetycznego i in. w celu opracowania  bilansu energetycznego, określenie wielkości zakupu i zużycia energii  oraz czynników mających wpływ na prowadzenie racjonalnej gospodarki energetycznej w wybranym zakładzie przemysłowym.</t>
  </si>
  <si>
    <t>Celem pracy jest ocena czynników zewnętrznych i wewnętrznych mających wpływ na niezawodność zasilania szczególnie ważnych odbiorców przemysłowych, zbadanie przyczyn uszkodzeń i środków zaradczych na podstawie analizy techniczno-energetycznej. W pracy należy przeprowadzić analizę na przykładzie wybranego zakładu produkcyjnego. Zakres pracy obejmuje określenie wymagań  dotyczących niezawodności zasilania różnych odbiorców, zbadanie czynników zewnętrznych i wewnętrznych wpływających na zasilanie badanego zakładu, podanie  przyczyn wystąpienia możliwych awarii oraz podjętych środków zaradczych na wybranym przykładzie.</t>
  </si>
  <si>
    <t>Celem pracy jest analiza gospodarowania energią w  wybranym zakładzie produkcyjnym, omówienie zasad przeprowadzenia audytu energetycznego, określenie wielkości zużycia i rodzajów energii oraz zbadanie czynników wpływających na kondycję i konkurencyjność zakładu. W pracy należy przeprowadzić analizę gospodarowania energią dla wybranego zakładu przemysłowego. Zakres pracy obejmuje charakterystykę procesu produkcyjnego oraz stosowane maszyny i urządzenia w wybranym zakładzie, zebranie danych dotyczących wielkości zakupu i zużycia energii oraz  dokonanie oceny przydatności zastosowania systemu komputerowego wspomagającego zarządzanie energią  w aspekcie osiągnięcia pożądanych efektów.</t>
  </si>
  <si>
    <t>Celem pracy jest zbadanie, przy pomocy modelu polowo-obwodowego, zachowania silnika synchronicznego z magnesami trwałymi podczas rozruchu. W zakres pracy wchodzi budowa polowo-obwodowego modelu silnika synchronicznego małej mocy z magnesami trwałymi do badania procesów nieustalonych oraz wyznaczenie przy jego pomocy dynamicznych charakterystyk rozruchu silnika dla różnych charakterów momentu obciążenia.</t>
  </si>
  <si>
    <t>Celem pracy jest kształtowanie własności rozruchowych silnika synchronicznego małej mocy z magnesami trwałymi przy pomocy modelu polowo-obwodowego. Zakres pracy obejmuje: budowę polowo-obwodowego modelu silnika synchronicznego małej mocy z magnesami trwałymi, obliczenia pól elektromagnetycznych dla nieustalonych i ustalonych stanów pracy, obliczenia parametryczne - badanie wpływu kształtu i wymiarów magnesów na dynamiczne i statyczne charakterystyki rozruchowe.</t>
  </si>
  <si>
    <t>Celem pracy jest zbadanie przydatności stanu zablokowania wirnika do oceny uszkodzeń klatki wirnika silnika indukcyjnego. Zakres pracy obejmuje: budowę modelu polowo-obwodowego silnika indukcyjnego z możliwością symulacji uszkadzania prętów klatki wirnika, obliczenia czasowych charakterystyk wielkości elektromechanicznych przy zablokowanym wirniku dla modeli o różnym stopniu uszkodzenia klatki, analizę harmoniczną obliczonych przebiegów prądów i mocy chwilowej.</t>
  </si>
  <si>
    <t>Celem pracy jest zbadanie skutków uszkodzenia uzwojenia stojana silnika synchronicznego z magnesami trwałymi. Zakres pracy obejmuje: budowę modelu polowo-obwodowego uszkodzonego silnika synchronicznego z magnesami trwałymi, obliczenia elektromagnetyczne silnika ze zwartymi zwojami w uzwojeniu fazowym stojana, analizę zjawisk elektromagnetycznych i ich konsekwencji.</t>
  </si>
  <si>
    <t>Celem pracy jest porównanie skutków zwarć w uzwojeniach stojana silnika indukcyjnego i silnika synchronicznego z magnesami trwałymi. Zakres pracy obejmuje: budowę modeli polowo-obwodowych silników indukcyjnego i synchronicznego z magnesami trwałymi, obliczenia elektromagnetyczne silników podczas zwarć międzyfazowych i doziemnych na zaciskach silnika, wyznaczenie charakterystyk czasowych wielkości elektrycznych i mechanicznych, analizę zjawisk elektromagnetycznych i ich konsekwencji w poszczególnych typach maszyn oraz ich porównanie.</t>
  </si>
  <si>
    <t>Celem pracy jest analiza obliczeniowa wpływu konstrukcji obwodu magnetycznego na parametry silnika prądu stałego wzbudzanego magnesami trwałymi. Obliczenia będą realizowane za pomocą posiadanego przez uczelnię oprogramowania. Zakres pracy obejmuje: Zapoznanie się z istniejącymi rozwiązaniami obwodów magnetycznych silników prądu stałego wzbudzanych magnesami trwałymi; opracowanie modeli obliczeniowych silnika; wykonanie badań symulacyjnych za pomocą opracowanych modeli; analizę uzyskanych wyników oraz 
zredagowanie pracy.</t>
  </si>
  <si>
    <t xml:space="preserve">Celem pracy jest opracowanie modelu polowo-obwodowego silnika BLDC, wykonanie obliczeń zamodelowanej konstrukcji oraz zredagowanie pracy. Badania symulacyjne będą wykonywane za pomocą posiadanego przez uczelnię oprogramowania. Zakres pracy obejmuje: opracowanie modelu polowo-obwodowego silnika bezszczotkowego prądu stałego za pomocą komercyjnego oprogramowania; wykonanie badań symulacyjnych silnika; analizę uzyskanych wyników oraz zredagowanie pracy. </t>
  </si>
  <si>
    <t>Ocena możliwości wykorzystania mocy zainstalowanej elektrowni wiatrowej</t>
  </si>
  <si>
    <t xml:space="preserve">Evaluation of possibility utilization of installed power in wind power station </t>
  </si>
  <si>
    <t>Celem pracy jest badanie charakterystyk regulacji cos fi inwerterów fotowoltaicznych. Zakres pracy obejmuje: analizę i obliczenia procentowej redukcji mocy czynnej P na rzecz mocy biernej Q w odniesieniu do wolumenu energii utraconej na regulację, w aspekcie taryf dystrybutorów energii elektrycznej.</t>
  </si>
  <si>
    <t>Application of selected methods of completing the missing measurement data in the evaluation of the photovoltaic systems.</t>
  </si>
  <si>
    <t>Celem pracy jest scharakteryzowanie metod uzupełniania brakujących danych pomiarowych w odniesieniu do oceny parametrów pracy systemów fotowoltaicznych. Badania planuje się przeprowadzić z wykorzystaniem bazy danych pomiarowych rzeczywistych systemów fotowoltaicznych.</t>
  </si>
  <si>
    <t>Analysis of the contribution of reactive energy in photovoltaic power generation.</t>
  </si>
  <si>
    <t>Celem pracy jest scharakteryzowanie trybów regulacji mocy biernej stosowanych w falownikach fotowoltaicznych oraz przeprowadzenie oceny udziału energii biernej w produkcji energii z instalacji fotowoltaicznych. Badania planuje się przeprowadzić z wykorzystaniem bazy danych pomiarowych rzeczywistych systemów fotowoltaicznych.</t>
  </si>
  <si>
    <t>Analiza wpływu zniekształcenia napięcia zasilającego na emisję zaburzeń przewodzonych w zakresie częstotliwości do 150 kHz wprowadzanych przez odbiorniki energii elektrycznej.</t>
  </si>
  <si>
    <t>Analysis of the influence of the supply voltage distortion on the emission of conducted disturbances in the frequency range up to 150kHz introduced by electric equipment.</t>
  </si>
  <si>
    <t>Celem pracy jest zbadanie wpływu zniekształcenia napięcia zasilającego na emisję zaburzeń przewodzonych w zakresie częstotliwości do 150 kHz wprowadzanych przez odbiorniki energii elektrycznej. Badania zostaną przeprowadzone w warunkach laboratoryjnej symulacji sprzętowej.</t>
  </si>
  <si>
    <t>Celem pracy jest zapoznanie się z działaniem oraz możliwościami zastosowania kontrolera rezonansowego w układach automatyki systemu elektroenergetycznego. Zakres pracy obejmują analizę literatury dotyczącą struktury i działania kontrolera rezonansowego, implementację kontrolera w oprogramowaniu Matlab/Simulink oraz testy działania takiego regulatora w celu analizy jego właściwości i możliwości zastosowania.</t>
  </si>
  <si>
    <t>Celem pracy jest analiza prądów i napięć w sieciach IT o zmiennych parametrach obwodów. W zakresie pracy jest stworzenie makiety sieci IT na osprzęcie firmy Schneider Electric oraz wykonanie pomiarów i przeprowadzenie na ich podstawie analizy. Wykonanie makiety odbywać się będzie w fabryce firmy  Schneider Electric, a pomiary w Laboratorium Bezpieczeństwa Elektrycznego.</t>
  </si>
  <si>
    <t>Celem pracy jest opracowanie algorytmu do pomiaru amplitudy bazującego na sieci neuronowej w programie Matlab/Simulink. Zakres pracy obejmuje   przygotowanie algorytmu do pomiaru amplitudy bazującego na SSN, przetestowanie go dla różnych sytuacji zakłóceniowych w programie Simulink, sformułowanie wniosków i edycja pracy.</t>
  </si>
  <si>
    <t>Celem pracy jest  opracowanie algorytmu do pomiaru częstotliwości bazującego na sieci neuronowej w programie Matlab/Simulink. Zakres pracy obejmuje przygotowanie algorytmu do pomiaru częstotliwości bazującego na SSN,  testowanie go dla różnych sytuacji zakłóceniowych w programie Simulink, sformułowanie wniosków i edycja pracy.</t>
  </si>
  <si>
    <t>Celem pracy jest opracowanie algorytmu do detekcji nasycenia przekładnika prądowego bazującego na sieci neuronowej w programie Matlab/Simulink. Zakres pracy obejmuje przygotowanie algorytmu do detekcji nasycenia przekładnika prądowego bazującego na SSN, testowanie go dla różnych sytuacji zakłóceniowych w programie Simulink, sformułowanie wniosków i edycja pracy.</t>
  </si>
  <si>
    <t>Celem pracy jest opracowanie algorytmu do detekcji udarowego prądu magnesowania transformatora bazującego na sieci neuronowej w programie Matlab/Simulink. Zakres pracy obejmuje przygotowanie algorytmu bazującego na SSN, testowanie go dla różnych sytuacji zakłóceniowych w programie Simulink, sformułowanie wniosków i edycja pracy.</t>
  </si>
  <si>
    <t>Celem pracy jest opracowanie algorytmu do detekcji zapadów napięcia bazującego na sieci neuronowej w programie Matlab/Simulink. Zakres pracy obejmuje przygotowanie algorytmu bazującego na SSN, testowanie go dla różnych sytuacji zakłóceniowych w programie Simulink, sformułowanie wniosków i edycja pracy.</t>
  </si>
  <si>
    <t xml:space="preserve">Cel pracy: Analiza literaturowa możliwości wykorzystania różnych pomiarów nieelektrycznych w celu monitorowania stanu pracy transformatorów elektroenergetycznych. Zakres pracy: Student powinien przedstawić wyniki analizy literaturowej wraz z oceną możliwości rzeczywistej realizacji wybranych metod pomiarowych. W pracy student powinien wskazać wady i zalety oraz ograniczenia techniczne dotyczące wybranych metod (co najmniej dwóch). </t>
  </si>
  <si>
    <t>Celem pracy jest budowa modelu automatycznej szklarni. Z wykorzystaniem wybranego mikrokontrolera należy zrealizować zagadnienia kontroli i regulacji wybranych parametrów środowiska szklarni - wilgotność powietrza i gleby, temperatura, naświetlenie. Pracę należy poprzedzić przeglądem literatury dotyczącym zagadnień pomiarów poszczególnych wcześniej wspomnianych parametrów środowiska. Po wyborze czujników poszczególnych parametrów należy zmontować i uruchomić model. Po przeprowadzeniu testów układu należy zredagować pracę pisemną.</t>
  </si>
  <si>
    <t>Celem pracy dyplomowej jest zaprojektowanie i wykonanie mikroprocesorowego systemu nadzorującego obszar posesji. Zakres pracy obejmuje:
- zapoznanie z zagadnieniem,
- zaprojektowanie systemu,
- realizację wybranych elementów systemu (sygnalizacja obecności na terenie posesji, sygnalizacja otwarcia bramy, sterowanie ruchem bramy, sterowanie automatycznym oświetleniem terenu, moduł zdalnego powiadamiania),
- przetestowanie działania układu,
- redakcję pracy dyplomowej</t>
  </si>
  <si>
    <t>Celem pracy jest przeprowadzenie analizy układów sterowania elektrowni wiatrowej z generatorem PMSG. Zakres pracy obejmuje analizę literaturową przekształtnikowego modelu matematycznego elektrowni wiatrowej oraz analizę wybranej metody sterowania systemem przekształtnikowym. Opracowanie modeli symulacyjnych w pakiecie Matlab-Simulink oraz wykonanie badań dla wybranego układu elektrowni wiatrowej.</t>
  </si>
  <si>
    <t>Celem pracy jest poznanie właściwości generatorów synchronicznych z magnesami trwałymi oraz analizę metod bezpośredniego sterowania z wykorzystaniem turbiny wiatrowej. Zakres pracy obejmuje analizę literaturową modelu matematycznego generatora synchronicznego z magnesami trwałymi, przegląd wykorzystywanych metod bezpośredniego sterowania, opracowanie modeli symulacyjnych w pakiecie Matlab-Simulink oraz wykonanie badań dla wybranych stanów systemu elektrowni wiatrowej.</t>
  </si>
  <si>
    <t>elem pracy inżynierskiej jest opracowanie przykładowych programów sterujących  funkcjami bezpieczeństwa maszynowego z wykorzystaniem sterownika X20 safety. W zakres  wchodzi:
- zapoznanie się z komponentami bezpieczeństwa maszynowego,
- zapoznanie się z dyrektywą maszynową 2006/42/WE
- zapoznanie się ze sposobem programowania funkcji bezpieczeństwa sterownika X20 safety
- opracowanie przykładowych programów obsługi urządzeń bezpieczeństwa
- redakcja prac</t>
  </si>
  <si>
    <t>Celem pracy dyplomowej jest przebadanie różnych algorytmów regulacji temperatury w procesie nagrzewania oporowego z wykorzystaniem sterownika X20 firmy B&amp;R. W zakres wchodzi:
- zapoznanie się z tematyką nagrzewania oporowego i pomiarów temperatury, 
- zapoznanie się z budową funkcjami i programowaniem sterownika X20 firmy B&amp;R,
- budowa wybranego modelu laboratoryjnego procesu nagrzewania oporowego,
- zapoznanie się z różnymi algorytmami sterowania nagrzewaniem,
- implementacja wybranych algorytmów w sterowniku i przeprowadzenie badań porównawczych,
- redakcja pracy.</t>
  </si>
  <si>
    <t xml:space="preserve">Celem pracy dyplomowej jest opracowane układu i budowa modelu sterowania mikroklimatem na przykładzie terrarium. W zakres wchodzi:
- zapoznanie się z tematyka sterowania parametrów związanych z klimatem (temperatura, wilgotność ruch powietrza, itp.),
- zapoznanie się z budową i programowaniem sterowników X20 firmy B&amp;R
- opracowanie koncepcji i budowa modelu laboratoryjnego oraz napisanie wybranych programów sterujących,
- redakcja pracy. </t>
  </si>
  <si>
    <t xml:space="preserve">
Celem pracy jest diagnostyka uszkodzeń silnika indukcyjnego z wykorzystaniem sytemu pomiarowego FAG. 
W zakres pracy wchodzi: 
1. Zapoznanie się z problematyką diagnostyki uszkodzeń silników indukcyjnych.
2. Zapoznanie się ze sposobem pomiarów i obsługą systemu pomiarowego FAG.
3. Opracowanie metod monitorowania i diagnostyki uszkodzeń przy wykorzystaniu systemu pomiarowego FAG.
4. Wykonanie badań eksperymentalnych dla wybranych uszkodzeń silnika indukcyjnego.
5. Szczegółowa analiza uzyskanych wyników. 
Praca ma charakter eksperymentalny (eksperyment rzeczywisty).</t>
  </si>
  <si>
    <t>Projekt instalacji w budynku jednorodzinnym z zastosowaniem układów automatyki</t>
  </si>
  <si>
    <t>The project of electrical  installation in single-family house with automation systems</t>
  </si>
  <si>
    <t xml:space="preserve">Celem pracy jest wykonanie projektu instalacji elektrycznej w budynku jednorodzinnym , obejmującego wykorzystanie jednego z dostępnych systemów tzw. systemów inteligentnego sterowania. Zakres: Opracowanie projektu i symulacja zaprojektowanego systemu w połączeniu z instalacja fotowoltaiczną, analiza techniczna i ekonomiczna.    </t>
  </si>
  <si>
    <t>Projekt magazynu energii dla domu jednorodzinnego</t>
  </si>
  <si>
    <t>Project of an energy storage for single-family hoouse</t>
  </si>
  <si>
    <t>Celem pracy jest analiza dostępnych technologii magazynowania energii wraz z oceną aspektów ekonomicznych. Zakres: Opracowanie projektu i symulacja zaprojektowanego systemu w połączeniu z instalacja fotowoltaiczną</t>
  </si>
  <si>
    <t>Opracowanie aplikacji informatycznej   umożliwiającej zdalne sterowanie i synchroniczne monitorowanie stanowisk laboratoryjnych poprzez Internet.Zakres pracy obejmuje opracowanie i uruchomienie aplikacji informatycznej. Redakcja pracy.</t>
  </si>
  <si>
    <t>Opracowanie programu komputerowego w wybranym języku programowania ( C#, PHP/Delphi/Lazarus) umożliwiającego szybką identyfikację i analizę charakterystycznych sygnałów dyskretnych z zakresu energetyki, mechaniki, medycyny itp.,   Zakres pracy obejmuje opracowanie i uruchomienie aplikacji informatycznej. Redakcja pracy</t>
  </si>
  <si>
    <t>Celem pracy dyplomowej jest zastosowanie sieci neuronowych w przetwarzaniu oraz rozpoznawaniu złożonego zestawu danych, który nie jest opisany zależnościami matematycznymi. Przedmiotem analizy będą kształty linii papilarnych. W wymienionym zadaniu zaimplementowane zostaną różne typy struktur sieci neuronowych. Wymagany zakres pracy obejmuje: przegląd literatury, projekt sieci oraz badania obliczeniowe. Kolejny etap może dotyczyć również realizacji sprzętowej opartej o odpowiedni czytnik odcisków palców oraz układ programowalny.</t>
  </si>
  <si>
    <t>Celem pracy dyplomowej jest implementacja modelu neuronowo-rozmytego jako regulatora prędkości silnika BLDC. W zakresie pracy dyplomowej należy wykonać przegląd literatury dotyczącej struktur sterowania układami napędowymi z silnikami BLDC. Pierwszy etap będzie dotyczył wykonania struktury bezpośredniego sterowania momentem. Następnie w pętli regulacji prędkości wprowadzony zostanie model o przestrajalnych parametrach. Zrealizowane zostaną testy przedstawiające działanie struktury sterowania (uwzględniające również badania w obecności zmian parametrów silnika). Praca dyplomowa ma charakter teoretyczno-obliczeniowy.</t>
  </si>
  <si>
    <t xml:space="preserve">Zakres pracy obejmuje przygotowanie stanowiska, które będzie dostępne dla studentów w laboratorium bezpieczeństwa elektrycznego. Celem głównym jest zaprojektowanie oraz wykonanie stanowiska gdzie studenci będą mogli zapoznać się z funkcjonowaniem przekaźników różnicowoprądowych RCMA423, RCM420 firmy Bender. </t>
  </si>
  <si>
    <t>Prosument zbiorowy, a opłacalność instalacji fotowoltaicznej dla budynków wielomieszkaniowych</t>
  </si>
  <si>
    <t>Collective prosumer and the profitability of a photovoltaic installation for multi-apartment buildings</t>
  </si>
  <si>
    <t xml:space="preserve">Celem pracy jest przegląd metod statycznej estymacji stanu systemu elektroenergetycznego. Zakres pracy obejmuje przeprowadzenie obliczeń przy użyciu opracowanych przez dyplomanta programów oraz dokonanie analizy otrzymanych wyników.    </t>
  </si>
  <si>
    <t>W pojazdach elektrycznych komunikacji publicznej znajduje się wiele urządzeń dodatkowych, które są odbiornikami energii elektrycznej. Celem pracy jest oszacowanie średniego poboru dla typowych odbiorników jak klimatyzacja, oświetlenie, wycieraczki , lusterka , napędy drzwi, ogrzewanie elektryczne itp. i pokazanie jak te odbiorniki wpływają na zmniejszanie się zapasu energii rozporządzalnej do napędu silnika trakcyjnego. Zakres pracy obejmuje określenie tych wielkości i ich uzasadnienie.</t>
  </si>
  <si>
    <t>Praca inżynierska ma na celu opracowanie układu dozowania substancji płynnych, który będzie wykorzystywał wybrany rodzaj silnika i sterownik PLC firmy X20. W zakres pracy wchodzi:
- zapoznanie się z tematyka dodzwania płynów,
- zapoznanie się z budową i programowaniem sterownika X20 firmy B&amp;R (certyfikowane szkolenie u producenta sterownika),
- opracowanie koncepcji i wykonanie modelu laboratoryjnego,
- opracowanie programu sterującego i redakcja pracy.</t>
  </si>
  <si>
    <t>Radialny model neuronowy zastosowany jako kompensator zakłóceń w strukturze sterowania prędkością napędu elektrycznego</t>
  </si>
  <si>
    <t>The RBF neural network applied to disturbance compensation in speed control structure of electrical drive</t>
  </si>
  <si>
    <t>Celem pracy dyplomowej jest opracowanie algorytmu nadzorującego działanie napędu elektrycznego z połączeniem sprężystym. Podstawowe założenia dotyczą aplikacji regulatora stanu, który będzie współpracował z siecią neuronową typu RBF NN (Radial Basis Function Neural Network). Zadaniem przestrajalnego elementu (modelu neuronowego) będzie redukcja wpływu zakłóceń parametrycznych obiektu oraz efektywne tłumienie oscylacji zmiennych stanu. Rozpatrywane będą kolejne problemy projektowe związane z realizacją regulatora hybrydowego (np. adaptacja współczynników wagowych, rozmieszczenie funkcji radialnych w przestrzeni przetwarzanych wartości, wyznaczanie stałych parametrów algorytmu, itd.). Pierwszy etap projektu uwzględnia przegląd literatury prezentującej wspomnianą tematykę. Następnie wykonana zostanie analiza teoretyczna oraz testy numeryczne dla zaproponowanego rozwiązania. Ostatnie zadanie dotyczy opisu przeprowadzonych działań oraz uzyskanych wyników.</t>
  </si>
  <si>
    <t xml:space="preserve">Mikroprocesorowy sterownik komory sondy Kelvina </t>
  </si>
  <si>
    <t>Microprocessor-based controller for Kelvin probe chamber</t>
  </si>
  <si>
    <t>Praca o charakterze projektowo-doświadczalnym, której celem jest opracowanie mikroprocesorowego układu do nadzoru pracy komory sondy Kelvina oraz zdalnego sterowania (interfejs RS485) analogowej kamery inspekcyjnej zainstalowanej w tej komorze. Zakres pracy obejmuje: analizę literaturową standardu wymiany danych z kamerą (Pelco-D, PTZ) oraz wymogów sterowania komorą sondy Kelvina, opracowanie idei sterownika i algorytmu jego pracy, dobór układów elektronicznych, budowę laboratoryjnego modelu układu sterującego, przygotowanie oprogramowania sterującego jego pracą, uruchomienie układu oraz testy jego pracy a także analizę uzyskanych wyników i redakcję pracy.</t>
  </si>
  <si>
    <t>Analiza rentowności instalacji fotowoltaicznej współpracującej z bateryjnym magazynem energii</t>
  </si>
  <si>
    <t>Analiza zasad i wytycznych projektowania oświetlenia ulic osiedlowych</t>
  </si>
  <si>
    <t>Nowoczesna instalacja elektryczna w domu jednorodzinnym z wykorzystaniem automatyki firmy SATEL</t>
  </si>
  <si>
    <t>Modern electrical installation in a single-family house with the use of SATEL's automation</t>
  </si>
  <si>
    <t>Analiza i ocena zasad projektowania instalacji elektrycznych na placach budów</t>
  </si>
  <si>
    <t>Analysis and evaluation of the principles of designing electrical installations on construction sites</t>
  </si>
  <si>
    <t>Assessment of the correctness of lighting in didactic laboratories of the Department of Electrical Power Engineering</t>
  </si>
  <si>
    <t>System sieciowej identyfikacji zdarzeń z wykorzystaniem algorytmów ewolucyjnych</t>
  </si>
  <si>
    <t>Wpływ systemu dozującego gaz roboczy na efektywność procesu rozpylania magnetronowego</t>
  </si>
  <si>
    <t>The impact of the working gas dosing system on efficiency magnetron sputtering process</t>
  </si>
  <si>
    <t>Stanowisko do analizy sieci IT</t>
  </si>
  <si>
    <t>Stand for analysis IT networks</t>
  </si>
  <si>
    <t>Współczesne zagrożenia cyberbezpieczeństwa sieci energetycznych nn i SN</t>
  </si>
  <si>
    <t>Today's cyber threats of LV and MV power networks</t>
  </si>
  <si>
    <t>Rozproszony system sterowania szklarnią przydomową</t>
  </si>
  <si>
    <t>A distributed control system for a home greenhouse</t>
  </si>
  <si>
    <t>Zastosowanie logiki rozmytej w układzie napędowym z silnikiem elektrycznym</t>
  </si>
  <si>
    <t>Application of the fuzzy logic in a drive system with electric motor</t>
  </si>
  <si>
    <t>Zastosowanie robota ramieniowego do realizacji procesu przemysłowego związanego z segregacją elementów</t>
  </si>
  <si>
    <t>Application of an arm robot to the implementation of an industrial process related to the segregation of components</t>
  </si>
  <si>
    <t>Diagnostyka uszkodzeń mechanicznych silnika indukcyjnego z wykorzystaniem akcelerometrów MEMS</t>
  </si>
  <si>
    <t>Induction motor mechanical fault diagnosis using MEMS accelerometers</t>
  </si>
  <si>
    <t>Diagnostyka uszkodzeń silnika indukcyjnego z wykorzystaniem systemu pomiarowego FAG</t>
  </si>
  <si>
    <t>Induction motor fault diagnosis using FAG measurement system</t>
  </si>
  <si>
    <t>Diagnostyka uszkodzeń silnika indukcyjnego z wykorzystaniem pomiarów wibroakustycznych</t>
  </si>
  <si>
    <t>Induction motor fault diagnosis using vibroacoustic measurements</t>
  </si>
  <si>
    <t>Sterowanie parkingiem podziemnym za pomocą sterownika PLC</t>
  </si>
  <si>
    <t>Controlling underground parking by the PLC</t>
  </si>
  <si>
    <t>Gra logiczna zrealizowana na panelu operatorskim</t>
  </si>
  <si>
    <t>Inteligentne sterowanie w domowym centrum rozrywki</t>
  </si>
  <si>
    <t>Analiza porównawcza wybranych parametrów e-pojazdów</t>
  </si>
  <si>
    <t>Benchmarking of electrical vehicles</t>
  </si>
  <si>
    <t>Przetwornik stałych i wolnozmiennych pól elektrycznych</t>
  </si>
  <si>
    <t>E-U dc and low frequency transducer</t>
  </si>
  <si>
    <t xml:space="preserve">Synchroniczne monitorowanie stanowisk laboratoryjnych </t>
  </si>
  <si>
    <t>Synchronous laboratory monitoring stations</t>
  </si>
  <si>
    <t>System mobilnej diagnostyki medycznej na przykładzie identyfikacji wybranych sygnałów biomedycznych</t>
  </si>
  <si>
    <t>The system of mobile medical diagnostics on the example of identification of selected biomedical signals</t>
  </si>
  <si>
    <t>Symulacyjne badanie rozmytego regulatora wzbudzenia generatora synchronicznego</t>
  </si>
  <si>
    <t>Simulation analysis of fuzzy-logic regulator for synchronous generator excitation control</t>
  </si>
  <si>
    <t>Analiza systemów zarzadzania energią w hybrydowym systemie energii odnawialnej z turbiną wiatrową, panelami fotowoltaicznymi i systemem magazynowania energii</t>
  </si>
  <si>
    <t>Analysis of energy management systems in a hybrid renewable energy system with a wind turbine, photovoltaic panels and an energy storage system</t>
  </si>
  <si>
    <t>Diagnostyka i lokalizacja zwarć zwojowych stojana silnika synchronicznego o magnesach trwałych</t>
  </si>
  <si>
    <t>Diagnostics and localization of permanent magnet motor stator winding short circuits</t>
  </si>
  <si>
    <t>Modelowanie silnika synchronicznego o magnesach trwałych z demagnetyzacją wirnika</t>
  </si>
  <si>
    <t>Modelling of permanent magnet synchronous motor with rotor demagnetization</t>
  </si>
  <si>
    <t>Metody sterowania w inteligentnej mikrosieci elektroenergetycznej</t>
  </si>
  <si>
    <t>Control methods in smart microgrid</t>
  </si>
  <si>
    <t>Profitability analysis of photovoltaic installation cooperating with battery energy storage</t>
  </si>
  <si>
    <t>Sprzedaż energii elektrycznej z instalacji fotowoltaicznej z wykorzystaniem net-bilingu – studium przypadku</t>
  </si>
  <si>
    <t>Selling electricity from a photovoltaic installation using net-billing - a case study</t>
  </si>
  <si>
    <t>Automatyczny system sortowania kolorowych elementów z tworzywa sztucznego</t>
  </si>
  <si>
    <t>Automatic sorting system for colored plastic parts</t>
  </si>
  <si>
    <t>Akumulatorowa zgrzewarka do ogniw Li-Ion z zastosowaniem superkondensatorów</t>
  </si>
  <si>
    <t>Battery powered spot welder for Li-Ion cells with the use of supercapacitors</t>
  </si>
  <si>
    <t>Stanowisko do porównawczego badania czujników wilgotności</t>
  </si>
  <si>
    <t>Stand for comparative testing of humidity sensors</t>
  </si>
  <si>
    <t>Model przenośnika taśmowego sterowany w oparciu o środowisko Arduino</t>
  </si>
  <si>
    <t>Model and controlling of the conveyor belt based on Arduino environment</t>
  </si>
  <si>
    <t>Controlling environmental parameters in a greenhouse using the Arduino environment</t>
  </si>
  <si>
    <t>Model przenośnika taśmowego sterowany za pomocą zestawu Arduino</t>
  </si>
  <si>
    <t>Symulacja procesu decyzyjnego z wykorzystaniem zbiorów rozmytych</t>
  </si>
  <si>
    <t>Laboratoryjny układ do indukcyjnego ładowania miniaturowych baniek mydlanych</t>
  </si>
  <si>
    <t>Laboratory set-up for induction charging of miniature soap bubbles</t>
  </si>
  <si>
    <t>Druk 3D FDM elementów polipropylenowych do zastosowań elektretowych</t>
  </si>
  <si>
    <t>3D FDM printing of polypropylene elements for electret application</t>
  </si>
  <si>
    <t>Ocena ochrony przeciwporażeniowej w  instalacjach  elektrycznych    budynków mieszkalnych</t>
  </si>
  <si>
    <t>Diagnostyka termowizyjna elementów układu zasilania odbiorcy przemysłowego</t>
  </si>
  <si>
    <t>Opłacalność instalacji fotowoltaicznych z przydomowymi magazynami energii w kontekście  zmian w rozliczaniu prosumentów w grupie gospodarstw domowych</t>
  </si>
  <si>
    <t>Profitability of photovoltaic installations with home energy storage in the context of changes in the settlement of prosumers in the group of households</t>
  </si>
  <si>
    <t>Układ sterowania  parkingiem galerii handlowej z wykorzystaniem PLC</t>
  </si>
  <si>
    <t>Control system for the car park of a shopping mall with the use of PLC</t>
  </si>
  <si>
    <t>Electrical installation in an industrial plant with separate fire zones - practical assessment of design criteria</t>
  </si>
  <si>
    <t>Ocena poprawności oświetlenia w laboratoriach dydaktycznych Katedry Energoelektryki</t>
  </si>
  <si>
    <t>Weryfikacja zasad projektowania oświetlenia obiektów bibliotecznych</t>
  </si>
  <si>
    <t>Praktyczna ocena zasad i kryteriów projektowania oświetlenia hali fabrycznej o różnych wymaganiach normatywnych</t>
  </si>
  <si>
    <t>Practical assessment of the principles and criteria for designing factory hall lighting with different normative requirements</t>
  </si>
  <si>
    <t>Wzorcowanie mierników natężenia pola magnetycznego o częstotliwości 50 Hz</t>
  </si>
  <si>
    <t>Możliwości zastosowana przewodów niskozwisowych do zwiększenia obciążalności linii napowietrznych wysokiego napięcia</t>
  </si>
  <si>
    <t>Wpływ warunków pogodowych na poziom hałasu wytwarzanego przez linie napowietrzne najwyższych napięć</t>
  </si>
  <si>
    <t>Analiza oddziaływania na środowisko farm wiatrowych</t>
  </si>
  <si>
    <t>Analysis of the influence of distributed generation on the power flow in the power network</t>
  </si>
  <si>
    <t>Nowoczesna instalacja elektryczna w domu jednorodzinnym</t>
  </si>
  <si>
    <t>Instalacja elektryczna w zakładzie z wydzielonymi strefami pożarowymi - praktyczna ocena kryteriów projektowania</t>
  </si>
  <si>
    <t>Analiza możliwości kształtowania rozkładu pola elektrycznego i magnetycznego 50 Hz w otoczeniu linii przesyłowych wielotorowych, wielonapięciowych</t>
  </si>
  <si>
    <t>Application of artificial neural networks to the decaying DC component elimination from protection current signals</t>
  </si>
  <si>
    <t>Zastosowanie sztucznych sieci neuronowych do eliminacji składowej nieokresowej z prądowych sygnałów zabezpieczeniowych</t>
  </si>
  <si>
    <t>Sterowanie parametrami środowiskowymi w szklarni z zastosowaniem środowiska Arduino</t>
  </si>
  <si>
    <t xml:space="preserve">Zastosowanie filtru Kalmana do detekcji i kompensacji uszkodzeń czujników prądu w napędzie indukcyjnym ze sterowaniem wektorowym </t>
  </si>
  <si>
    <t xml:space="preserve">Zastosowanie obserwatora stanu do detekcji i kompensacji uszkodzeń czujników prądu w napędzie PMSM ze sterowaniem wektorowym </t>
  </si>
  <si>
    <t>Funkcje bezpieczeństwa maszynowego realizowane w sterownikach X20 firmy B&amp;R</t>
  </si>
  <si>
    <t>INDYWIDUALNE TEMATY PRAC DYPLOMOWYCH</t>
  </si>
  <si>
    <t>Projekt instalacji budynku z ładowarką samochodów elektrycznych</t>
  </si>
  <si>
    <t>The project of electrical installation in single-family house with automation system and EV charger</t>
  </si>
  <si>
    <t>Projekt instalacji w budynku jednorodzinnym obejmujący wykorzystanie jednego z dostępnych systemów inteligentnego sterowania z uwzględnieniem użytkowania ładowarki do samochodów elektrycznych.
Zakres: projekt oraz symulacja zaprojektowanego rozwiązania w połączeniu z instalacją fotowoltaiczną, analiza techniczna i ekonomiczna</t>
  </si>
  <si>
    <t>K38</t>
  </si>
  <si>
    <t>Dobór elektrod do badania szeregowego łuku elektrycznego</t>
  </si>
  <si>
    <t>Selection of electrodes for serial arc testing</t>
  </si>
  <si>
    <t xml:space="preserve">Celem pracy inżynierskiej jest eksperymentalny dobór elektrod do stanowiska badania szeregowego łuku elektrycznego. W zakresie pracy jest przeanalizowanie literatury dotyczącej stabilności palenia się łuku elektrycznego niskiego napięcia oraz przebadanie kilku rodzajów elektrod i dobranie odpowiednich do wyznaczania charakterystyk czasowo-prądowych wyłączników AFDD. </t>
  </si>
  <si>
    <t>K36</t>
  </si>
  <si>
    <t xml:space="preserve">Ocena jakości olejów spożywczych na podstawie pomiarów ich parametrów dielektrycznych </t>
  </si>
  <si>
    <t>Analiza pracy zabezpieczeń elektroenergetycznych w warunkach nasycenia przekładników prądowych</t>
  </si>
  <si>
    <t xml:space="preserve">Analysis of the operation of power protections  in the conditions of deep saturation of current transformers
</t>
  </si>
  <si>
    <t>Celep pracy jest zapoznanie ze zjawiskami fizycznymi (analiza przebiegów chwilowych) zachodzacymi podczas nasycenia się przekładników prądowych. Zakres pracy obejmuje analizę literaturową zagadnienia, analizę możliwośći wykrywania przez zabezpieczenia elektroenergetyczne tego stanua także jego wpływ na poprawność pracy zabezpieczeń (analiza wybranych kryteriów zabezpieczeniowych) podczas zakłóceń w sieciach elektroenergetycznych. Analizy teoretycznezostaną uzupełnione badaniami laboratoryjnymi z wykorzystaniem kilku zabezpieczeń elektroenergetycznych różnych producentów i testera zabezpieczeń Omicron.</t>
  </si>
  <si>
    <t xml:space="preserve">Zarządzanie energią w domu jednorodzinnym </t>
  </si>
  <si>
    <t>Energy management in a single-family home</t>
  </si>
  <si>
    <t>Cel: Opracowywanie projektu systemu przechowywania energii współpracującego z odnawialnymi źródłami. 
Zakres: Analiza systemów przechowywania energii. Opracowanie modelu symulacyjnego. Wykonanie badań symulacyjnych. Analiza wyników. Redakcja pracy.</t>
  </si>
  <si>
    <t xml:space="preserve">Zastosowanie wybranych metod uzupełniania brakujących danych pomiarowych w ocenie systemów fotowoltaicznych </t>
  </si>
  <si>
    <t>Zaawansowany projekt układu śledzącego słońce -Solar Tracker</t>
  </si>
  <si>
    <t>Diagnostyka uszkodzeń silnika synchronicznego o magnesach trwałych z wykorzystaniem pomiarów wibroakustycznych</t>
  </si>
  <si>
    <t>Permanent magnet synchronous motor fault diagnosis using vibroacoustic measurements</t>
  </si>
  <si>
    <t>Diagnostyka uszkodzeń elektrycznych silnika indukcyjnego z wykorzystaniem akcelerometrów MEMS</t>
  </si>
  <si>
    <t>Opracowanie przepustu dla termopar do pracy w wysokiej próżni</t>
  </si>
  <si>
    <t>Development of a thermocouple feedthrough for high vacuum applications</t>
  </si>
  <si>
    <r>
      <t>Celem pracy jest opracowanie dedykowanego przepustu do pracy w wysokiej próżni (10</t>
    </r>
    <r>
      <rPr>
        <vertAlign val="superscript"/>
        <sz val="10"/>
        <color theme="1"/>
        <rFont val="Calibri"/>
        <family val="2"/>
        <charset val="238"/>
        <scheme val="minor"/>
      </rPr>
      <t>⁻5</t>
    </r>
    <r>
      <rPr>
        <sz val="10"/>
        <color theme="1"/>
        <rFont val="Calibri"/>
        <family val="2"/>
        <charset val="238"/>
        <scheme val="minor"/>
      </rPr>
      <t xml:space="preserve"> bar) dla termopar. Zakres pracy będzie obejmował: konstrukcję przepustu, dobór rodzajów termopar, materiałów na przepust w tym materiałó uszczelniających i izolacyjnych a także opracowanie procesu technologicznego pozwalającego na jego wykonanie.</t>
    </r>
  </si>
  <si>
    <t>dr inż.. Marcin Madeja</t>
  </si>
  <si>
    <t>W10</t>
  </si>
  <si>
    <t>dr inż.. Robert Dziedzic</t>
  </si>
  <si>
    <t>Automatyczny wyspowy system nawadniania zasilany energią słoneczną</t>
  </si>
  <si>
    <t>Automated off-grid irrigation system supplied by a solar energy</t>
  </si>
  <si>
    <t>Celem pracy jest zaprojektowanie i wykonanie rzeczywistego systemu automatycznego nawadniania zasilanego panelem fotowoltaicznym.
Zakres pracy obejmuje:
- krytyczną analizę problemu, przegląd i dobór odpowiednich urządzeń oraz elementów wykonawczych do realizacji układu,
- zaprogramowanie wybranego mikrokontrolera,
- zbudowanie rzeczywistego systemu nawadniania,
- wykonanie badań testowych systemu w warunkach rzeczywistych,
- redakcja pracy.</t>
  </si>
  <si>
    <t>K37</t>
  </si>
  <si>
    <t>Analiza elektrycznego układu napędowego do bolidu klasy Formula Student</t>
  </si>
  <si>
    <t>Analysis of the electric drive system for a Formula Student class car</t>
  </si>
  <si>
    <t>Cel i zakres pracy obejmuje:
- Analizę rozwiązań układów napędowych,
- Analizę modelu silnika PMSM,
- Analizę modelu przekształtnika wraz z układem odzyskiwania energii,
- Analizę wybranej  metody sterowania silnikiem,
- Zaimplementowanie wybranej metody oraz dobór odpowiednich parametrów i nastaw regulatorów i układu sterowania w programie Matlab/Simulink,
- Przeprowadzenie badań symulacyjnych zaimplementowanej struktury sterowania i analiza otrzymanych wyników.</t>
  </si>
  <si>
    <t xml:space="preserve">Celem pracy jest przedstawienie metod wytwarzania i magazynowania wodoru oraz uwarunkowań dotyczących wykorzystania wodoru w różnych gałęziach przemysłu dla wybranych przykładów. Zakres pracy obejmuje określenie wymagań dotyczących bezpiecznego stosowania wodoru, przeprowadzenie analizy pracy wybranych urządzeń z wykorzystaniem wodoru oraz ocena wystąpienia możliwych awarii w czasie eksploatacji urządzeń z wykorzystaniem wodoru.  </t>
  </si>
  <si>
    <t>Wykorzystanie wodoru jako nośnika energii</t>
  </si>
  <si>
    <t>Utilization of hydrogen as energy carrier</t>
  </si>
  <si>
    <t>Analiza porównawcza skalarnych metod sterowania silnikiem indukcyjnym dziewięciofazowym</t>
  </si>
  <si>
    <t xml:space="preserve">Comparative analysis of the scalar control systems with nine-phase induction motor  </t>
  </si>
  <si>
    <t xml:space="preserve"> Cel pracy obejmuje poznanie właściwości silników indukcyjnych wielofazowych oraz analizę porównawczą metod sterowania skalarnego dziewięciofazowym silnikiem indukcyjnym.  Zakres pracy obejmuje analizę literaturową modelu matematycznego silnika dziewięciofazowego w różnych układach współrzędnych, analizę różnych metod modulacji dziewięciofazowego falownika napięcia, przegląd wykorzystywanych metod sterowania skalarnego silnikiem dziewieciofazowym, opracowanie modeli symulacyjnych  w pakiecie Matlab-Simulink z zastosowaniem różnych metod modulacji falownika dziewięciofazowego oraz wykonanie badań  dla wybranych stanów pracy silnika dziewięciofazowego z uwzględnieniem wpływu zadanej prędkości kątowej napędu oraz zmian momentu obciążenia.</t>
  </si>
  <si>
    <t>Analiza obliczeniowa wpływu ekscentryczności wirnika na pracę silnika BLDC</t>
  </si>
  <si>
    <t>Analysis of the influence of eccentricity of the rotor on the BLDC motor operation</t>
  </si>
  <si>
    <t>Celem pracy jest polowo-obwodowa analiza obliczeniowa wpływu ekscentryczności wirnika na pracę silnika BLDC. Zakres pracy obejmuje opracowanie modelu polowo-obwodowego silnika, wykonanie badań symulacyjnych, analizę wyników obliczeń oraz zredagowanie pracy.  Badania symulacyjne będą wykonywane za pomocą posiadanego przez uczelnię oprogramowania.</t>
  </si>
  <si>
    <t>Zastosowanie robota przemysłowego firmy Mitsubishi do automatyzacji procesu sortowania elementów pod względem kształtu</t>
  </si>
  <si>
    <t>Application of Mitsubishi industrial robot to automate the process of sorting elements by shape</t>
  </si>
  <si>
    <t>Cel pracy: analiza możliwości wykorzystania robota przemysłowego firmy Mitsubishi do automatyzacji procesu sortowania przedmiotów pod względem ich kształtu. 
Zakres pracy: 1. Przygotowanie stanowiska laboratoryjnego; 2. Opracowanie w środowisku MATLAB programu do rozpoznawania kształtu przedmiotów; 3. Opracowanie w środowisku RT-Toolbox symulacji procesu sortowania; 4. Weryfikacja eksperymentalna opracowanych programów.</t>
  </si>
  <si>
    <t>Ocena bilansu energetycznego jednorodzinnego budynku mieszkalnego z zastosowaną instalacją fotowoltaiczną oraz magazynem energii</t>
  </si>
  <si>
    <t>Assessment of the energy balance of a single-family residential building with an applied photovoltaic installation and energy storage</t>
  </si>
  <si>
    <t>Celem pracy jest oszacowanie zapotrzebowania na energię w domu jednorodzinnym i dobranie mocy instalacji fotowoltaicznej zapewniającej wraz z magazynem energii zaspokojenie tego zapotrzebowania. Zakres pracy obejmuje obliczenie parametrów instalacji fotowoltaicznej oraz pojemności magazynu energii potrzebnej w celu uzyskania niezależności energetycznej. Obliczenie w jakim stopniu dom z taką instalacją byłby niezależny energetycznie, uwzględniając takie czynniki jak np. różne pory roku.</t>
  </si>
  <si>
    <t>Silnik do napędu deskorolki elektrycznej</t>
  </si>
  <si>
    <t>Electric skateboard motor</t>
  </si>
  <si>
    <t>Celem pracy jest zaprojektowanie silnika bezszczotkowego prądu stałego do napędu deskorolki elektrycznej.
Zakres pracy obejmuje:
- zapoznanie się z literaturą dotyczącą silników BLDC,
- zaprojektowanie silnika do napędu deskorolki elektrycznej,
- zamodelowanie silnika w programie do obliczeń elektromagnetycznych,
- wykonanie obliczeń polowo-obwodowych silnika ,
- zredagowanie pracy.</t>
  </si>
  <si>
    <t>Napęd hulajnogi elektrycznej z silnikiem BLDC</t>
  </si>
  <si>
    <t>Electric scooter drive with BLDC machine</t>
  </si>
  <si>
    <t>Celem pracy jest wykonanie układu sterowania dla napędu hulajnogi elektrycznej  
Zakres pracy obejmuje:
- zapoznanie się z tematyką napędów przekształtnikowych i pojazdów elektrycznych,
- opracowanie koncepcji układu sterowania dla napędu hulajnogi elektrycznej,
- wykonanie zestawu dydaktycznego, umożliwiającego sterowanie silnikiem BLDC,
- wykonanie badań eksperymentalnych,
- analiza otrzymanych wyników;
- redakcja pracy</t>
  </si>
  <si>
    <t>Przydomowa minielektrownia wodna</t>
  </si>
  <si>
    <t>Backyard mini-water power plant</t>
  </si>
  <si>
    <t>Celem pracy jest opracowanie minielektrowni wodnej, umożliwiającej ładowanie telefonów komórkowych. Zakres pracy obejmuje przegląd literatury, opracowanie projektu minelektrowni wodnej wraz z układami sterowania i ładowania dla odbiorników korzystających ze złącza USB, wykonanie elektrowni i testy.</t>
  </si>
  <si>
    <t>Problematyka doboru systemów UPS w obiektach przemysłowych</t>
  </si>
  <si>
    <t>Celem pracy jest przedstawienie metodyki doboru UPS w obiektach przemysłowych w celu zagwarantowania ciągłości i odpowiednich parametrów zasilania oraz przeprowadzenie studium przypadku doboru takiej instalacji. Zakres pracy obejmuje analizę dostępnych rozwiązań, literatury oraz obowiązujących norm i przepisów w zakresie doboru UPS w obiektach przemysłowych. Ponadto w ramach pracy przeprowadzone zostanie studium przypadku doboru zasilania awaryjnego na przykładzie wybranego obiektu przemysłowego.</t>
  </si>
  <si>
    <t>mgr inż. Przemysław  Belka</t>
  </si>
  <si>
    <t>Multienergia sp. z.o.
 ul. Nowy Świat 6D, 58-300 Wałbrzych dolnośląskie</t>
  </si>
  <si>
    <t>Systemy ochrony instalacji fotowoltaicznej</t>
  </si>
  <si>
    <t>Photovoltaic installations protection systems</t>
  </si>
  <si>
    <t xml:space="preserve"> Problems of UPS system design in facilities industrial facilities</t>
  </si>
  <si>
    <t xml:space="preserve">Celem pracy jest przegląd zasad projektowania instalacji fotowoltaicznych z uwzględnieniem ochrony przepięciowej, odgromowej oraz przeciwpożarowej. Zakres pracy obejmuje przegląd norm  i rozporządzeń dotyczących projektowania instalacji fotowoltaicznych z uwzględnieniem ochrony przepięciowej, odgromowej oraz przeciwpożarowej. Przeprowadzenie studium przypadku dobru takich systemów dla mikroinstalacji. </t>
  </si>
  <si>
    <t>Franciszek
Thlon</t>
  </si>
  <si>
    <t>FB Thlon
Franciszek
Thlon
Ul. Buforowa
115/17
52-131
Wrocław</t>
  </si>
  <si>
    <t>Badanie wpływu kompensatorów mocy biernej na parametry jakości dostaw energii
elektrycznej w budynkach mieszkalnych</t>
  </si>
  <si>
    <t>Investigation of the influence of reactive power compensators on the parameters of electric energy quality in residential buildings</t>
  </si>
  <si>
    <t>Celem pracy jest zbadanie wpływu różnych kompensatorów mocy biernej na parametry jakości dostaw energii elektrycznej w budynkach mieszkalnych. W zakres prac wchodzi zbadanie parametrów takich jak: poziom napięć, harmoniczne prądów, harmoniczne napięć, THDI, THDU, cosfi</t>
  </si>
  <si>
    <t>: mgr inż. Rafał Kempa</t>
  </si>
  <si>
    <t>Elektroprojekt, 54-115 Wroclaw, ul. T. Brzozy 16/4C</t>
  </si>
  <si>
    <t>Realizacja zabezpieczenia porównawczo-fazowego z wykorzystaniem SSN</t>
  </si>
  <si>
    <t>Implementation of phase-comparison protection with use of ANN</t>
  </si>
  <si>
    <t>Cel: zastosowanie sztucznych sieci neuronowych w celu realizacji zabezpieczenia porównawczo-fazowego. 
Zakres: Analiza literaturowa sposobu realizacji sieci neuronowych w środowisku Matlab. Analiza literaturowa zasad działania oraz ograniczeń i wad zabezpieczenia porównawczo-fazowego. Zastosowania sztucznych sieci neuronowych w celu poprawy działania i/lub eliminacji wad w/w zabezpieczenia. 
Aplikacja algorytmów standardowego zabezpieczenia p-f oraz SSN za pomocą oprogramowania Matlab i/lub Simulink. Edycja pracy.</t>
  </si>
  <si>
    <t>Wspomagana komputerowo analiza ryzyka i planowanie  koncepcji ochrony  odgromowej</t>
  </si>
  <si>
    <t xml:space="preserve">Computer-aided risk analysis and planning of lightning protection concepts </t>
  </si>
  <si>
    <t>Celem pracy jest ocena możliwości programów komputerowych wspomagających szacowanie ryzyka oraz dobór klasy instalacji odgromowej.
Zakres pracy obejmuje między innymi ocenę oraz  charakterystykę oprogramowania wspomagającego obliczenia w zestawieniu z ręcznymi obliczeniami  przeprowadzonymi na podstawie wytycznych zawartych w aktualnych przepisach i normach. Dla zadanego obiektu należy przeprowadzić analizę porównawczą obliczeń ręcznych oraz obliczeń z wykorzystaniem programu komputerowego, a następnie dokonać oceny zakresu przydatności wybranych programów wspomagających 
obliczenia.</t>
  </si>
  <si>
    <t>System automatyki domowej oparty na platformie Raspberry Pi</t>
  </si>
  <si>
    <t>Home automation system based on the Raspberry Pi platform</t>
  </si>
  <si>
    <t>Celem pracy jest zaprojektowanie systemu inteligentnego sterowania instalacjami w obiekcie mieszkalnym.  System powinien być oparty na jednostce centralnej platformy Raspberry Pi z oprogramowaniem umożliwiającym działanie systemu według wcześniej aprogramowanych scenariuszy oraz integrację urządzeń peryferyjnych różnych producentów. Zakres pracy obejmuje między innymi analizę dostępnych rozwiązań technicznych z zakresu tematyki pracy oraz projekt instalacji inteligentnej w przykładowym obiekcie. Projektowana instalacja powinna zapewniać realizację zaawansowanych funkcji sterowania.</t>
  </si>
  <si>
    <t>Analiza i ocena zasad, kryteriów i narzędzi projektowania instalacji elektrycznych w obiektach ochrony zdrowia</t>
  </si>
  <si>
    <t xml:space="preserve">Analysis and assessment  of principles, criterions and tools for  designing of electrical installations in public health buildings     </t>
  </si>
  <si>
    <t xml:space="preserve">Celem pracy jest analiza i ocena zasad, kryteriów i narzędzi projektowania instalacji elektrycznych w obiektach ochrony zdrowia. Zakres pracy obejmuje:  przegląd i analizę wymagań stawianym instalacjom elektrycznym w obiektach ochrony zdrowia; opracowanie i analizę zasad i kryteriów projektowania instalacji elektrycznej w obiektach ochrony zdrowia;  analizę narzędzi projektowania instalacji elektrycznej w obiektach ochrony zdrowia; ocenę wad,  zalet  i możliwości wykorzystania analizowanych narzędzi  w procesie projektowania instalacji elektrycznej w obiektach ochrony zdrowia; opracowanie zestawu kryteriów jakie powinny spełniać  narzędzia  w procesie projektowania instalacji elektrycznej w obiektach ochrony zdrowia; ocenę przepisów oraz narzędzi projektowania instalacji elektrycznej w obiektach ochrony zdrowia pod kątem opracowanych kryteriów.    </t>
  </si>
  <si>
    <t>Wspomaganie projektowania automatyzacji ekologicznych kurników z wykorzystaniem zaawansowanego oprogramowania</t>
  </si>
  <si>
    <t xml:space="preserve">Supporting the design of automation of ecological poultry houses with the use of advanced software
</t>
  </si>
  <si>
    <t>Celem pracy jest zapoznanie z problematyką  automatyzacji w rolnictwie. Należy opisać proces projektowania sterowania parametrami środowiskowymi w ekologicznym kurniku i przeanalizować możliwość wykorzystania zaawansowanego oprogramowania do wspomagania tego procesu. Opracować algorytm blokowy oraz napisać program umożliwiający, na podstawie wprowadzonych danych (ustalić jakich), wyliczenie podstawowych parametrów środowiskowych kurnika oraz wybór elementów systemu sterowania wraz z kosztorysem.</t>
  </si>
  <si>
    <t xml:space="preserve">Analiza możliwości poprawy efektywności pracy paneli fotowoltaicznych, poprzez zastosowanie systemu pozycjonującego </t>
  </si>
  <si>
    <t xml:space="preserve">Analysis of the photovoltaic panel efficiency improvement using the positioning system </t>
  </si>
  <si>
    <t xml:space="preserve">W ramach pracy należy skonstruować układ poruszający panelem fotowoltaicznym umożliwiający śledzenie położenia słońca. Jako metodę określania położenia optymalnego należy wykorzystać układ czujników światła. Celem nadrzędnym pracy jest umożliwienie  oceny jakości działania układu dzięki realizacji pomiaru mocy. Pomiar może się odbywać w trybie ciągłym lub z akwizycją danych. Pracę należy poprzedzić przeglądem literatury przedmiotu. Następnie należy zbudować prototyp. Przeprowadzić eksperymenty. Pracę  zakończy redakcja formy pisemnej w której należy skupić się na porównaniu układu ze śledzeniem i bez śledzenia położenia słońca. </t>
  </si>
  <si>
    <t>Pomiary nieelektryczne w elektroenergetyce i automatyce przemysłowej</t>
  </si>
  <si>
    <t>Non-electrical measurements in power engineering and industrial automation</t>
  </si>
  <si>
    <t>Cel: Analiza możliwości stosowania pomiarów nieelektrycznych w elektroenergetyce oraz automatyce przemysłowej wraz ze wskazaniem ich zalet i wad. 
Zakres: Analiza literaturowa stosowania pomiarów nieelektrycznych w elektroenergetyce oraz automatyce przemysłowej. Wykonanie wybranych pomiarów wraz z omówieniem wyników oraz opracowaniem wniosków dotyczących zastosowanych metod, analiza ich wad i zalet. Edycja pracy.</t>
  </si>
  <si>
    <t>Przekształtniki energoelektroniczne i badania ich oddziaływania na  sieć zasilającą na przykładzie PCC Rokita SA</t>
  </si>
  <si>
    <t>Power electronics converters and studies of their impact on the power supply network on the example of PCC Rokita SA</t>
  </si>
  <si>
    <t>Cel pracy obejmuje analizę wybranego przez firmę przekształtnika energoelektronicznego. Planowane jest wykonanie kompleksowych pomiarów za pomocą analizatorów udostępnionych przez firmę, ich analiza i opis. Planowane badania mają na celu określenie oddziaływania zakłóceń na zakładową sieć zasilającą. Oceniony i opisany zostanie aktualny stan układu przekształtnikowego – jakie oddziaływania wystąpiły i jaka ich jest waga. Planowane jest opisanie zaleceń technicznych do poprawy aktualnej sytuacji. Po przeprowadzeniu i opisaniu analiz planowane jest określenie wytycznych technicznych do zakupów przyszłych elementów infrastruktury elektrycznej mające na celu minimalizację  negatywnego oddziaływania na sieć .</t>
  </si>
  <si>
    <t>Jakub Szachta</t>
  </si>
  <si>
    <t xml:space="preserve"> PCC Rokita SA
Sienkiewicza 4
56-120 Brzeg Dolny</t>
  </si>
  <si>
    <t>Mikroprocesorowy
falownik napięcia o
zasilaniu
jednofazowym</t>
  </si>
  <si>
    <t>Microprocessorbased voltage
inverter with
single-phase
power supply</t>
  </si>
  <si>
    <t>Celem pracy dyplomowej jest zaprojektowanie oraz
wykonanie jednofazowego falownika napięcia z
mikroprocesorowym układem sterowania. Zakres
pracy obejmuje:
- zapoznanie się z tematyką falowników,
- opracowanie prototypu urządzenia,
- wykonanie urządzenia,
- wykonanie testów laboratoryjnych,
- redakcję pracy.</t>
  </si>
  <si>
    <t>Analiza udziału energii biernej w generacji energii z instalacji fotowoltaicznych</t>
  </si>
  <si>
    <t>Uniwersalny robot typu SCARA do realizacji zadań „podnieś i umieść”</t>
  </si>
  <si>
    <t>Universal SCARA robot for pick and place tasks</t>
  </si>
  <si>
    <t>Celem pracy jest opracowanie koncepcji robota typu SCARA, a następnie wykonanie projektu i prototypu takiego robota. Robot ma służyć do przenoszenia niewielkich obiektów w przestrzeni roboczej o promieniu do 50 cm względem osi głównej robota, z ograniczoną ruchliwością w osi pionowej – głownie do realizacji zadań „podnieś i umieść”, ang. pick and place. Trajektoria ruchów ramienia robota będzie zadawana przez użytkownika.  Zakres pracy obejmuje: zapoznanie się z zagadnieniem robotów SCARA, typowymi rozwiązaniami konstrukcyjnymi, zaprojektowanie oraz wykonanie konstrukcji mechanicznej manipulatora, dobór podzespołów mechanicznych i elektronicznych, zaprojektowanie układu sterowania robota, opracowanie algorytmów sterowania oraz programu dla mikrokontrolera sterującego manipulatorem, wykonanie testów praktycznych oraz redakcję tekstu pracy dyplomowej.</t>
  </si>
  <si>
    <t>Sortowanie elementów za pomocą czytników kodów kreskowych i kodów QR z wykorzystaniem sterownika PLC</t>
  </si>
  <si>
    <t>Sorting elements with barcode and QR code readers using a PLC</t>
  </si>
  <si>
    <t>Celem pracy jest zapoznanie z problematyką sortowania elementów w przemyśle. Wykorzystując sterownik PLC i panel operatorski HMI, należy zaprojektować wirtualny model linii sortującej. Wirtualne elementy sortować z wykorzystaniem rzeczywistych skanerów kodów kreskowych i kodów QR. Algorytm sortowania dowolny.</t>
  </si>
  <si>
    <t>k36</t>
  </si>
  <si>
    <t xml:space="preserve">Robot mobilny z chwytakiem przeznaczony do pobierania próbek </t>
  </si>
  <si>
    <t>A mobile robot with a gripper designed for sampling</t>
  </si>
  <si>
    <t>Cel pracy: Zaprojektowanie, zbudowanie oraz zaprogramowanie robota mobilnego umożliwiającego zbieranie próbki badawczej.
Zakres pracy: 1. Wybór podzespołów wchodzących w skład robota mobilnego oraz jego ramienia. 
2. Zaprojektowanie i zbudowanie robota mobilnego.
3. Opracowanie programu sterującego pracą robota.
4. Przeprowadzenie testów działania robota.</t>
  </si>
  <si>
    <t>Modelowanie zaburzeń przewodzonych w sieci elektroenergetycznej niskiego napięcia</t>
  </si>
  <si>
    <t>Celem pracy jest zapoznanie z wpływem zaburzeń indukowanych, generowanych przez wybrane odbiorniki energii elektrycznej na pracę innych urządzeń w sieci elektroenergetycznej. Zakres pracy obejmuje analizę norm i przepisów prawa dotyczących dopuszczalnych zaburzeń generowanych przez odbiorniki elektryczne w szerokim paśmie częstotliwościowym (przede wszystkim supraharmoniczne), opracowanie modelu sieci w programie Matlab-Simulink, który zawierał będzie odbiory nieliniowe. Odkształcone przebiegi zostaną poddane analizie zawartości harmonicznych i supraharmonicznych oraz zostanie określony ich wpływ na pracę innych urządzeń. Zakres pracy obejmuje również pomiar, w warunkach laboratoryjnych, zaburzeń przewodzonych generowanych przez wybrane odbiorniki elektryczne.</t>
  </si>
  <si>
    <t>Modeling of conducted disturbances in a low voltage power grid</t>
  </si>
  <si>
    <t>Analysis and forecasting of power flow in low voltage systems with ABB Ability Energy and Asset Manager Cloud Computing</t>
  </si>
  <si>
    <t>Celem pracy magisterskiej jest budowa stanowiska dydaktycznego w Laboratorium Nowoczesnych Aparatów Elektrycznych do analizy i prognozowania rozpływu mocy w systemach niskich napięć przy wykorzystaniu technologii chmury obliczeniowej „ABB Ability Energy and Asset Manager”.  Zakres pracy obejmuje przeprowadzenie niezbędnej analizy teoretycznej zjawiska rozpływów mocy, opracowanie koncepcji, projektu i budowę stanowiska oraz przystosowanie środowiska oferowanego przez ABB do odwzorowania stanowisk laboratoryjnych w technologii „Digital Twin”, a także przeprowadzenie niezbędnych testów na opracowanym stanowisku laboratoryjnym.</t>
  </si>
  <si>
    <t xml:space="preserve">Radosław Dudzik </t>
  </si>
  <si>
    <t>ABB Sp. z o. o. ul. Jana Długosza 48, 51-162 Wrocław</t>
  </si>
  <si>
    <t>Analiza i prognoza rozpływu mocy w systemach niskich napięć przy wykorzystaniu technologii chmury obliczeniowej „ABB Ability Energy and Asset Manager"</t>
  </si>
  <si>
    <t>Niskonapięciowe zasilacze AC/DC</t>
  </si>
  <si>
    <t>Low voltage AC / DC power supplies</t>
  </si>
  <si>
    <t>Celem pracy jest porównanie podstawowych parametrów elektromagnetycznych regulowanych zasilaczy AC/DC niskiego napięcia.
Zakres pracy obejmuje porównanie zasilaczy z transformatorami sieciowymi i przetwornic pracujących z wysoką częstotliwością w trybie impulsowym.</t>
  </si>
  <si>
    <t>Pokrywanie zapotrzebowania na energię elektryczną gospodarstwa domowego z wykorzystaniem instalacji fotowoltaicznej</t>
  </si>
  <si>
    <t>Covering household electricity demand with a photovoltaic system</t>
  </si>
  <si>
    <t>Celem pracy jest analiza możliwości pokrycia zapotrzebowania na energię elektryczną gospodarstwa domowego z wykorzystaniem przydomowych instalacji fotowoltaicznych. Zakres pracy obejmuje analizę literaturową aktualnych badań dotyczących zapotrzebowania na energię elektryczną z wykorzystaniem źródeł odnawialnych,, a w szczególności instalacji fotowoltaicznych. Przeprowadzenie studium przypadku pokrycia zapotrzebowania na podstawie rzeczywistych danych dotyczących produkcji z instalacji fotowoltaicznych dla wybranego gospodarstwa domowego z uwzględnieniem kwestii ekonomicznych wskazanego rozwiązania.</t>
  </si>
  <si>
    <t>Mackiewicz Marcin Dr inż.</t>
  </si>
  <si>
    <t>Nowoczesna instalacja elektryczna w biurze – praktyczna weryfikacja zasad projektowania.</t>
  </si>
  <si>
    <t>Modern electrical installation in the office - practical verification of design rules</t>
  </si>
  <si>
    <t>Celem pracy jest ocena zasad projektowania instalacji elektrycznych w obiektach biurowych z wykorzystaniem nowoczesnych sposobów sterowania poszczególnymi systemami i obwodami instalacyjnymi. W zakres pracy wchodzi analiza wymagań stawianych  nowoczesnym  instalacjom elektrycznym, w tym funkcjonalności automatycznego sterowania i technicznych możliwości realizacji założonych funkcji, prefabrykowanych systemów instalacyjnych dedykowanych do obiektów biurowych oraz praktyczna weryfikacja opracowanych zasad przez opracowanie projektu instalacji w zadanym obiekcie biurowym, w tym dobór poszczególnych elementów instalacji wraz z niezbędnymi obliczeniami, zaplanowanie funkcji automatyki budynkowej i sposobu ich realizacji, opracowanie wybranych elementów dokumentacji projektowej.</t>
  </si>
  <si>
    <t>Modernizacja oświetlenia jako element poprawy efektywności energetycznej w zakładach przemysłowych</t>
  </si>
  <si>
    <t>Modernization of lighting as an element of improving energy efficiency in industrial plants</t>
  </si>
  <si>
    <t>Celem pracy jest przedstawienie zasad  modernizacji oświetlenia w zakładach przemysłowych jako jednego z elementów poprawy efektywności energetycznej w obiektach przemysłowych.
Zakres pracy obejmuje charakterystykę wybranego rzeczywistego obiektu przemysłowego, w którym została przeprowadzona modernizacja oświetlenia oraz opracowanie analizy technicznej i ekonomicznej przeprowadzonej modernizacji.</t>
  </si>
  <si>
    <t>Kontrola napięcia w trybie pracy wyspowej mikrosieci</t>
  </si>
  <si>
    <t>Voltage control in islanded microgrids</t>
  </si>
  <si>
    <t>The aim of the MA thesis is to familiarize with the operation of off grid microgrids in the field of voltage control. Power system voltage control are of paramount importance to maintain power grid stability and security. With the large-scale integration of power electronic converter interfaced renewable power generation into power grids (e.g. wind generation and solar-PV), the conventional strategies to control and maintain system frequency and voltage are becoming inadequate. In some cases, the inadequacy of voltage control resources in the power grid has led to power system stability problems. This thesis will cover the depth and breadth of aspects of power system voltage control in renewable rich power grids, including electricity market aspects related to voltage control. 
The scope of this MA thesis is to: design a model of microgrid only with a mix of RES (PV, wind, biogas and  fast-response energy storage); the microgrid should be capable of working in both operating modes grid-tied/off-grid; analysis of the techniques for primary control strategy based on output regulation theory for voltage regulations; simulation of the normal operation, simulation of controlling the voltage in off-grid mode (the simulations using Matlab/Simulink software).</t>
  </si>
  <si>
    <t>Lis Robert Dr hab. inż.</t>
  </si>
  <si>
    <t xml:space="preserve">Metody zapewnienia ciągłości zasilania w obiektach sterowania ruchem kolejowym – analiza i ocena zasad i wytycznych projektowania </t>
  </si>
  <si>
    <t xml:space="preserve">Methods of ensuring continuity of power supply in railway traffic control facilities - analysis and evaluation of design principles and guidelines </t>
  </si>
  <si>
    <t>Celem pracy wchodzi praktyczna weryfikacja
zasad projektowania układów zasilania
gwarantowanego na przykładzie obiektów
sterowania ruchem kolejowym. W zakres pracy
wchodzi analiza wymagań odpowiednich
przepisów i norm, wytycznych i wymagań
technicznych w zakresie zapewnienia ciągłości
zasilania w kolejowych obiektach sterowania
ruchem, zasad i kryteriów projektowania
układów zasilania tego typu obiektów i ich
praktyczna weryfikacja na przykładzie
wybranego obiektu rzeczywistego.</t>
  </si>
  <si>
    <t>Andrzej
Żuk</t>
  </si>
  <si>
    <t>Zakład Linii
Kolejowych w
Wałbrzychu
ul. Parkowa 9
58-302
Wałbrzych</t>
  </si>
  <si>
    <t xml:space="preserve">Ocena zasad i wytycznych projektowania i budowy szaf sterowniczych oraz rozdzielnic do zastosowań w górnictwie </t>
  </si>
  <si>
    <t xml:space="preserve">Assessment of the principles and guidelines for the design and construction of control cabinets and switchgears for use in mining </t>
  </si>
  <si>
    <t>Celem pracy jest praktyczna weryfikacja zasad
projektowania rozdzielnic i szaf przewidzianych do zastosowań w kopalniach. W zakres pracy wchodzi analiza wymagań odpowiednich przepisów technicznych, standardów branżowych i norm dotyczących tego typu urządzeń, charakterystyka przykładowych rozwiązań konstrukcyjnych rozdzielnic i szaf sterowniczych do zastosowań w górnictwie oferowanych przez firmę ENGRAM oraz opracowanie projektu szafy sterowniczej w
oparciu o założenia udostępnione przez firmę.</t>
  </si>
  <si>
    <t>Mgr inż.
Wiesław
Zieliński</t>
  </si>
  <si>
    <t>ENGRAM S.A.
Grupa Energetyczna
ul. Włókiennicza 1,
58-410 Marciszów</t>
  </si>
  <si>
    <t xml:space="preserve">Analiza występowania natężeń pól elektromagnetycznych w życiu codziennym człowieka </t>
  </si>
  <si>
    <t xml:space="preserve">Analysis of the occurrence of electromagnetic field levels in everyday life </t>
  </si>
  <si>
    <t>Celem pracy jest ocena ekspozycji na pole
elektromagnetyczne emitowane przez
wybrane samochody elektryczne, linie oraz
instalacje elektryczne . Zakres pracy
obejmuje: 1. Wykonanie pomiarów natężenia
pola elektromagnetycznego od ww źródeł. 2.
Zebranie danych dotyczących metod pomiaru
pola elektromagnetycznego.
3. Zebranie danych dotyczących regulacji
prawnych w sprawie dopuszczalnych
poziomów pól elektromagnetycznych
występujących w różnych regionach świata.</t>
  </si>
  <si>
    <t>Cyfrowy model zabezpieczenia odległościowego linii wysokiego napięcia</t>
  </si>
  <si>
    <t>Simulation model of transmission line distance protection</t>
  </si>
  <si>
    <t xml:space="preserve">This thesis is devoted to the development of a simulation model of digital distance protection. For this purpose model of HV network with overhead transmission line, synchronous generator as well as all required instrument transformers need to be prepared in  Matlab/Simulink environment. Then, functional model of distance relay should be built with use of standard Simulink elements. Such protection model should permit to configurate different functions of distance relay (e.g. characteristic type, power swing detection, fault type identification algorithm etc.). An evaluation of the considered relay model has to be done with Matlab/Simulink-generated cases of various disturbances in formerly prepared transmission network. </t>
  </si>
  <si>
    <t>Warunki przyłączenia energetyki wiatrowej do sieci elektroenergetycznych</t>
  </si>
  <si>
    <t>Conditions for connecting wind energy to power grids</t>
  </si>
  <si>
    <r>
      <t>Celem pracy jest identyfikacja warunków przyłączenia energetyki wiatrowej do sieci elektroenergetycznej i analiza przyczyn coraz częstszych odmów przyłączenia ze strony OSD. Zakres pracy obejmuje klasyfikację energetyki wiatrowej według grup przyłączeniowych,  opis procesów przyłączania  do sieci energetycznej tych grup w  świetle uregulowań prawnych, analizę warunków stawianych przez OSD poszczególnym grupom przyłączeniowym energetyki wiatrowej  oraz sprawdzenie całego procesu przyłączeniowego dla wybranej elektrowni wiatrowej</t>
    </r>
    <r>
      <rPr>
        <sz val="11"/>
        <color rgb="FF000000"/>
        <rFont val="Calibri"/>
        <family val="2"/>
        <charset val="238"/>
        <scheme val="minor"/>
      </rPr>
      <t xml:space="preserve">. </t>
    </r>
  </si>
  <si>
    <t>Problematyka doboru instalacji fotowoltaicznych dla domków jednorodzinnych z pompami ciepła</t>
  </si>
  <si>
    <t>Problems of selection of photovoltaic systems for single-family houses with heat pumps</t>
  </si>
  <si>
    <t>Celem pracy jest przeprowadzenie analizy doboru instalacji fotowoltaicznej wraz z pompą ciepła dla domku jednorodzinnego. Zakres pracy obejmuje przegląd literaturowy dotyczący doboru instalacji fotowoltaicznych oraz pomp ciepła dla gospodarstw domowych. Przeprowadzenie studium przypadku doboru instalacji fotowoltaicznej oraz pompy dla rzeczywistego gospodarstwa domowego wraz z przeprowadzeniem analizy rentowności zaproponowanej instalacji,</t>
  </si>
  <si>
    <t>Instalacja PV dla prosumenta</t>
  </si>
  <si>
    <t>PV installation for a prosument</t>
  </si>
  <si>
    <t>Współpraca instalacji fotowoltaicznych i magazynów energii w celu pokrycia zapotrzebowania na energię do ładowania pojazdów elektrycznych</t>
  </si>
  <si>
    <t>Cooperation of photovoltaic installations and energy storage to satisfy the energy demand for electric vehicle charging</t>
  </si>
  <si>
    <t>Celem pracy jest analiza możliwości pokrycia zapotrzebowania na energię niezbędną do ładowania pojazdów elektrycznych z wykorzystaniem przydomowych instalacji fotowoltaicznych i magazynów energii. Zakres pracy obejmuje analizę literaturową aktualnych badań dotyczących zapotrzebowania na energię do ładowania pojazdów elektrycznych z wykorzystaniem źródeł odnawialnych i magazynów energii. Przeprowadzenie studium przypadku pokrycia zapotrzebowania na podstawie rzeczywistych danych dotyczących produkcji z instalacji fotowoltaicznych przy uwzględnieniu możliwości magazynowania energii.</t>
  </si>
  <si>
    <t xml:space="preserve">Analiza i ocena zasad projektowania ochrony przeciwpożarowej w halach magazynowych podczas zasilania awaryjnego </t>
  </si>
  <si>
    <t>Analysis and evaluation of fire protection design principles in warenhouses during emergency power supply</t>
  </si>
  <si>
    <t xml:space="preserve">Celem pracy magisterskiej jest analiza możliwości wykonania instalacji przeciwpożarowej w halach magazynowych, pracujących w trybie zasilania awaryjnego. W zakres pracy wchodzi analiza wymagań przepisów i norm, nowoczesnych sposobów realizacji tego typu  instalacji oraz praktyczna weryfikacja i ocena zasad projektowania instalacji przeciwpożarowej zasilanej awaryjnie na przykładzie rzeczywistej hali magazynowej. </t>
  </si>
  <si>
    <t xml:space="preserve">Analiza działania zabezpieczeń podimpedancyjnych z funkcją odległościową na podstawie rzeczywistych zakłóceń </t>
  </si>
  <si>
    <t xml:space="preserve">Analysis of the operation of under-impedance protections with the distance function based on real disturbances </t>
  </si>
  <si>
    <t xml:space="preserve">Celem pracy jest zapoznanie z budową i zasadą działania nowoczesnych, cyfrowych zabezpieczeń elektroenergetycznych, stosowanych w liniach wysokiego napięcia. Zakres pracy obejmuje analizę nastawień stref i charakterystyk zabezpieczeń odległościowych, krytyczną analizę wybranych, dostępnych na rynku zabezpieczeń podimpedancyjnych, analizę przypadków (zakłóceń i oceną poprawności działania zabezpieczeń na podstawie rzeczywistych zdarzeń) oraz badania laboratoryjne wybranego zabezpieczenia odległościowego z wykorzystaniem plików typu COMTRADE. </t>
  </si>
  <si>
    <t>Analiza techniczno-ekonomiczna rozwoju przydomowych magazynów energii</t>
  </si>
  <si>
    <t>Optymalizacja pracy instalacji fotowoltaicznej z blokadą oddawania energii do sieci elektroenergetycznej</t>
  </si>
  <si>
    <t>Optimizing the operation of a PV plant with no surplus energy injected into the power grid</t>
  </si>
  <si>
    <t xml:space="preserve">Celem pracy zaproponowanie szeregu rozwiązań zwiększających efektywność energetyczno-ekonomiczną instalacji fotowoltaicznej z blokada oddawania energii do sieci elektroenergetycznej. W ramach pracy należy: przeprowadzić analizę produkcji i zużycia energii dla wybranego obiektu, określić ilość energii blokowanej do sieci oraz dobrać magazyn energii pozwalający na ograniczenie wpływu blokady na produkcję energii elektrycznej. </t>
  </si>
  <si>
    <t>Celem pracy jest opracowanie
koncepcji rozbudowy elektrowni
hybrydowej o bateryjny system
magazynowania energii. Zakres
pracy obejmuje analizę
literaturową hybrydowych
systemów opartych na OZE,
opracowanie bilansu
energetycznego dla wybranej
instalacji oraz dobór bateryjnego
magazynu energii dla elektrowni
hybrydowej.</t>
  </si>
  <si>
    <t>Analiza możliwości rozbudowy elektrowni hybrydowej złożonej z turbiny wiatrowej i instalacji PV o bateryjny system magazynowania energii</t>
  </si>
  <si>
    <t xml:space="preserve">Analysis of the possibility of expanding a hybrid power plant consisting of a wind turbine and a PV installation with a battery energy storage system </t>
  </si>
  <si>
    <t>Sterowanie mikrosiecią i symulacja w MATLAB/SIMULINK z kontrolą opadania na poziomie podstawowym</t>
  </si>
  <si>
    <t>Microgrid Control and Simulation in MATLAB/SIMULINK with primary level droop control</t>
  </si>
  <si>
    <t>The aim of the master's thesis is
to build a hierachical control
system for microgrids with a
focus on primary level droop
control.
The scope of the master's thesis
includes identifying appropriate
control methods at all levels.
Selection of microgrid models
to test the explored control
methods.
Evaluate the effectiveness of the
implemented control method
especially droop control at the
primary level.</t>
  </si>
  <si>
    <t>Exploration of AI/ML algorithms for short term hour ahead solar forecasts</t>
  </si>
  <si>
    <t>The aim of the thesis is to build an
accurate AI/ML based forecasting
system for short term solar panel
power output forecasts
The scope involves:
Data acquisition and pre-
processing
Identification of numerous AI/ML
algorithms for forecasting
Implementation of the identified
models in Python
Comparison of results with
existing well-known models</t>
  </si>
  <si>
    <t>Problematyka projektowania instalacji elektrycznych w przemyśle ciężkim na przykładzie zakładów górniczych</t>
  </si>
  <si>
    <t>Problems of designing electrical installations in heavy industry on the example of mining plants</t>
  </si>
  <si>
    <t xml:space="preserve">Celem pracy opisanie zasad dotyczących projektowania instalacji elektrycznych jakie obowiązują w przemyśle ciężkim oraz przeprowadzenie studium przypadku doboru takiej instalacji dla przykładowego obiektu zakładów górniczych. Zakres pracy obejmuje: -&gt;przegląd aktualnej literatury  dotyczącej problematyki projektowania instalacji elektrycznych w przemyśle  -&gt; ciężkim  omówienie aktów normatywnych oraz uwarunkowań technicznych  związanych z projektowaniem instalacji elektrycznych w przemyśle ciężkim 
-&gt; przeprowadzenie studium przypadku  doboru instalacji dla wybranego obiektu należącego do zakładów górniczych </t>
  </si>
  <si>
    <t>Mgr inż.
Przemysław
Belka</t>
  </si>
  <si>
    <t>Multienergia
sp. z.o.
ul. Nowy
Świat 6D,
58-300
Wałbrzych
dolnośląskie</t>
  </si>
  <si>
    <t xml:space="preserve">Analysis of the possibility of using programmable controllers PLC in power systems with renewable energy sources </t>
  </si>
  <si>
    <t>Analiza możliwości wykorzystania sterowników programowanych PLC w układach zasilania z odnawialnymi źródłami energii</t>
  </si>
  <si>
    <t>The scope of the thesis includes:
- presentation of the types of renewable energy sources RES, used on a
micro and industrial scale: among others, wind power plants,
photovoltaics, pumped storage power plants, electrothermal power
plants, energy storage, etc.
- discussion of issues related to RES control and related problems,
including control of the energy generation process, cooperation with
the power networks, protection systems, island operation, optimization
of energy production, cooperation with energy storage facilities,
monitoring, cooperation with smart electricity meters, power quality
monitoring, widely understood diagnostics, communication and
information exchange, cooperation with UPS backup power systems,
etc.
- presentation of programmable logic controllers (PLCs) - philosophy,
advantages, disadvantages, typical applications, peripheral systems,
programming, etc.
- indication of areas where it seems possible to apply PLC in the context
of RES systems: with giving several proposals for applications for
each type of RES, and illustrate them with concrete proposals for
implementation on PLC/HMI/www, etc.
- indicate areas where the use of PLC would be limited or even wrong,
- analysis of the possibility of using PLC for non-standard RES and
other local energy sources, e.g. small gas turbines, small nuclear
reactors, use of battery banks used by electric cars,
- proposals of own solutions for RES based on PLC,
- development of conclusions and editing of the text of the thesis.</t>
  </si>
  <si>
    <t>Uproszczony model silnika indukcyjnego z uszkodzonym uzwojeniem stojana</t>
  </si>
  <si>
    <t>Simplified model of induction motor with faulted stator winding</t>
  </si>
  <si>
    <t>Celem pracy jest opracowanie uproszczonego modelu silnika indukcyjnego z uszkodzonym uzwojeniem stojana oraz jego weryfikacja eksperymentalna. Opracowany model silnika powinien uwzględniać możliwość modelowania różnej ilości zwartych zwojów.
W zakres pracy wchodzi:
1. zapoznanie się z tematyką modelowania silników indukcyjnych klatkowych,
2. opracowanie modelu silnika z uszkodzonym uzwojeniem stojana,
3. weryfikacja eksperymentalna opracowanego modelu silnika,
4. redakcja pracy dyplomowej.
Praca ma charakter teoretyczno -eksperymentalny.</t>
  </si>
  <si>
    <t>Modelowanie mikrosieci i optymalizacja działania w Pythonie</t>
  </si>
  <si>
    <t>The aim of the thesis is to build a modern microgrid model and optimize its operation in terms of cost minimisation. The target platform will be Python (Pyomo/Pandapower) The scope includes: microgrid model (generators selection) microgrid model (layout  selection) Optimization model selection</t>
  </si>
  <si>
    <t xml:space="preserve">Data science dla systemów zasilania: prognozy słoneczne na dzień naprzód </t>
  </si>
  <si>
    <t>Data science for power systems: day ahead solar forecasts</t>
  </si>
  <si>
    <t>The aim of the thesis is to build a
day ahead forecasting model for
solar power outputs.
The scope involves:
Data extraction and analysis from
ECMWF grib data.
Identification of numerous AI/ML
algorithms for forecasting
Implementation of the identified
models in Python
Comparison of results with existing
well-known models</t>
  </si>
  <si>
    <t>Rentowność oraz analiza korzyści technicznych inwestycji w instalację fotowoltaiczną w gospodarstwie domowym</t>
  </si>
  <si>
    <t>Profitability and analysis of the technical benefits of investing in a household photovoltaic installation</t>
  </si>
  <si>
    <t>Celem pracy jest analiza rentowności oraz korzyści technicznych zainstalowania instalacji fotowoltaicznej w gospodarstwie domowym.. Zakres pracy obejmuje analizę literaturową aktualnych badań dotyczących wykorzystania instalacji fotowoltaicznych w gospodarstwach domowych. Przeprowadzenie studium przypadku inwestycji w instalację fotowoltaiczną dla wybranego gospodarstwa domowego z uwzględnieniem jej rentowności i płynących korzyści technicznych.</t>
  </si>
  <si>
    <t>Nowoczesna instalacja 
oświetleniowa 
w restauracji</t>
  </si>
  <si>
    <t>Modern lighting installation in the restaurant</t>
  </si>
  <si>
    <t>Celem pracy jest opracowanie projektu nowoczesnej instalacji oświetleniowej w restauracji. W zakresie pracy należy uwzględnić: ogólną analizę wymagań 
i wytycznych zawartych w normach i przepisach dotyczących oświetlenia dla tego typu obiektów, zaprojektowanie oświetlenia (programy DIALux, DIALux evo) oraz instalacji oświetleniowej, zaplanowanie funkcji sterowania oraz dobór odpowiednich elementów systemu automatyki domowej/budynkowej dla zadanego przykładu.</t>
  </si>
  <si>
    <t>Porównanie rozkładu wartości pól elektromagnetycznych we wnętrzu wybranych dostawczych i osobowych samochodów elektrycznych i hybrydowych</t>
  </si>
  <si>
    <t>Comparison of the distribution of electromagnetic fields in the interior of selected electric and hybrid vans and passenger cars</t>
  </si>
  <si>
    <t>Celem pracy jest porównanie rozkładu wartości emisji pola elektromagnetycznego w wybranych  elektrycznych i hybrydowych pojazdach osobowych i dostawczych oraz porównanie ich do obowiązujących przepisów prawa w tym zakresie. W zakres pracy wchodzi przeprowadzenie pomiarów parametrów emisji pola elektromagnetycznego w wybranych przypadkach rzeczywistych pojazdów i ocena wyników badań.</t>
  </si>
  <si>
    <t>Zabezpieczenia stosowane w farmach fotowoltaicznych</t>
  </si>
  <si>
    <t xml:space="preserve">Protection systems used in photovoltaic farms </t>
  </si>
  <si>
    <t xml:space="preserve">Cel i zakres pracy: praca obejmuje przegląd zabezpieczeń stosowanych w farmach fotowoltaicznych na terenie kraju, omówienie klasyfikacji i warunków doboru zabezpieczeń autonomicznych oraz zintegrowanych w falownikach, wymagania doboru zgodnie z wytycznymi operatorów systemów dystrybucyjnych oraz obowiązującymi rozporządzeniami i normami. W pracy zaprezentowane zostaną układy automatyki zabezpieczeniowej na przykładzie sterowników uREG. Praktyczna część pracy obejmuje  przeprowadzenie i pracowanie wyników pomiarów powykonawczych instalacji PV na wybranym obiekcie. </t>
  </si>
  <si>
    <t xml:space="preserve">Modyfikacja procesu produkcyjnego mechanizmu autoregulacji hamulca tylnego postojowego - Cartridge z wykorzystaniem systemu wizyjnego firmy Cognex </t>
  </si>
  <si>
    <t>Modification of the production process of the rear parking brake auto-adjustment mechanism - Cartridge using the Cognex vision system</t>
  </si>
  <si>
    <t>Celem pracy jest modyfikacja procesu produkcyjnego na stacji roboczej UT201 poprzez odpowiedni dobór komponentów systemu wizyjnego firmy Cognex oraz wdrożenie systemu do pracy.
Zakres pracy obejmuje:
- zapoznanie się z zagadnieniem i przedstawienie procesu zachodzącego na stacji UT201,
- zapoznanie się z budową i zasadą działania systemów wizyjnych firmy Cognex,
- opracowanie algorytmu programu sterującego oraz jego implementacja,
- opracowanie metody wzorcowania algorytmu,
- opracowanie interfejsu użytkownika,
- wdrożenie systemu do pracy,
- przeprowadzenie testów eksploatacyjnych,
- redakcję pracy.</t>
  </si>
  <si>
    <t xml:space="preserve">mgr inż. Dariusz Borecki </t>
  </si>
  <si>
    <t>Hitachi Astemo Poland Sp. z o. o.
ul. Bierutowska 91, 51-317 Wrocław</t>
  </si>
  <si>
    <t>Koncepcja stacji ładowania miejskich rowerów elektrycznych, opartej o źródła zasilania OZE</t>
  </si>
  <si>
    <t>The concept of a charging station for city electric bikes based on renewable energy sources</t>
  </si>
  <si>
    <t>Celem pracy jest opracowanie projektu stacji ładowania rowerów elektrycznych zasilanej energią elektryczną pozyskiwaną z paneli fotowoltaicznych. Zakres pracy obejmuje przeprowadzenie analizy energetycznej oraz dobór optymalnej pojemności akumulatora  oraz mocy paneli fotowoltaicznych dla takiej stacji w funkcji liczby ładowanych rowerów.</t>
  </si>
  <si>
    <t>Wykorzystanie ogniw fotowoltaicznych do zasilania układów ogrzewania w budynkach mieszkalnych</t>
  </si>
  <si>
    <t>Realizacja robota autonomicznego omijającego przeszkody</t>
  </si>
  <si>
    <t>Implementation of an autonomous robot avoiding obstacles</t>
  </si>
  <si>
    <t>Cel: zbudowanie i zaprogramowanie robota autonomicznego omijającego przeszkody. 
Zakres: Analiza literaturowa sposobu realizacji algorytmów sterowania robotem autonomicznym omijającym przeszkody. Zastosowanie czujników szczelinowych pełniących rolę enkodera, opracowanie regulatora prędkości obrotowej kół. Wykorzystanie czujników zbliżeniowych w realizacji omijania przeszkod. Wykorzystanie wyświetlacza LCD jako informacji o stanie robota. Aplikacja algorytmów sterowania w środowisku C++. Edycja pracy.</t>
  </si>
  <si>
    <t>Aim of diploma thesis is review and analysis of selected monitoring and control systems in wind power plants. Scope of diploma thesis includes: familiarization with control and monitoring systems used in wind power plants; analysis of selected control and  monitoring systems systems in aspect of tasks, use structure, use procedures and exploration experiences; assessment of disadvantages, advantages and possibilities of use of analysed control and monitoring systems in wind power plants; elaboration of set of criterions which should fulfil modern control and monitoring systems used in wind power plants; assessment of selected control and monitoring systems for different wind power plants at an angle of prepared criterions; generation at an angle of 
prepared criterions.                                                                                                                                                                                                                                                                                                                                                                                                                                                                                                                                         Celem pracy jest przegląd i analiza wybranych systemów sterowania i nadzoru  stosowanych w elektrowniach wiatrowych.  Zakres pracy obejmuje: zapoznanie się ze stosowanymi w elektrowniach  wiatrowych systemami sterowania i nadzoru; analizę  systemów sterowania i nadzoru pod  kątem: stawianych zadań, struktury, zakresu stosowania, procedur stosowania i doświadczeń eksploatacyjnych; ocenę wad,  zalet  i możliwości wykorzystania analizowanych systemów sterowania i nadzoru elektrowni wiatrowej; opracowanie zestawu kryteriów jakie powinny spełniać  nowoczesne  systemy  sterowania i nadzoru w elektrowniach wiatrowych oraz ocenę wybranych  systemów sterowania i nadzoru dla różnych elektrowni wiatrowych pod kątem opracowanych kryteriów.</t>
  </si>
  <si>
    <t>Wpływ instalacji fotowoltaicznych na stan pracy sieci dystrybucyjnej</t>
  </si>
  <si>
    <t xml:space="preserve">Influence of photovoltaic installations on the operating condition of the distribution grid </t>
  </si>
  <si>
    <t>Celem pracy jest przedstawienie wpływu instalacji
fotowoltaicznych na pracę sieci dystrybucyjnych w
oparciu o pomiary dla wybranej sieci
dystrybucyjnej oraz literaturę przedmiotu.
W pracy należy:
- zebrać i przeanalizować wyniki pomiarów
związane z wpływem instalacji fotowoltaicznych
na pracę sieci dystrybucyjnej nN.
- omówić zagadnienia związane ze skokami oraz
zapadami napięć, powodowanymi przez instalacje
fotowoltaiczne oraz inne zagadnienia związane z
wpływem tych instalacji na sieć,
- przeanalizować możliwe rozwiązania problemu,
przedstawiając ich zalety i wady.</t>
  </si>
  <si>
    <t>Edukacyjne stanowisko do symulacji i badania generacji fotowoltaicznej</t>
  </si>
  <si>
    <t>Photovoltaic power generation simulation and research stand for educational purposes</t>
  </si>
  <si>
    <t>The purpose of the work is to
conceptualize and construct a
laboratory stand for simulation
and testing of PV generation.
The practical part includes the
development of a simulation
model and the preparation of a
plan for a laboratory exercise.</t>
  </si>
  <si>
    <t>Efektywność energetyczna budynków biurowych z wykorzystaniem systemu BMS</t>
  </si>
  <si>
    <t xml:space="preserve">Energy efficiency of office buildings with the use of BMS system </t>
  </si>
  <si>
    <t>Celem pracy jest analiza efektywności energetycznej nowoczesnych budynków biurowych z wykorzystaniem systemu BMS. Zakres pracy obejmuje charakterystykę aktualnie stosowanych rozwiązań technicznych elementów systemu BMS, analizę głównych  kierunków rozwoju tych systemów, integrację i współpracę z innymi systemami budynkowymi oraz wpływ systemu BMS na efektywność energetyczną budynków.</t>
  </si>
  <si>
    <t xml:space="preserve">Zasady projektowania oświetlenia dróg ekspresowych i autostrad z wykorzystaniem programu typu CAD </t>
  </si>
  <si>
    <t>Principles of  designing lighting for expressways and highways with the use of CAD software</t>
  </si>
  <si>
    <t>Celem pracy jest opisanie zasad projektowania oświetlenia dróg ekspresowych i autostrad.  Zakres pracy obejmuje zaprojektowanie oświetlenia rzeczywistego fragmentu drogi ekspresowej z wykorzystaniem wybranego programu typu CAD oraz analizę otrzymanych
wyników z programu CAD z wartościami rzeczywistymi.</t>
  </si>
  <si>
    <t>ZAJĘTY</t>
  </si>
  <si>
    <t>Czy zajęty?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</si>
</sst>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10"/>
      <color rgb="FF002060"/>
      <name val="Calibri"/>
      <family val="2"/>
      <charset val="238"/>
      <scheme val="minor"/>
    </font>
    <font>
      <sz val="10"/>
      <name val="Calibri"/>
      <family val="2"/>
      <charset val="238"/>
      <scheme val="minor"/>
    </font>
    <font>
      <b/>
      <sz val="14"/>
      <color theme="1"/>
      <name val="Calibri"/>
      <family val="2"/>
      <charset val="238"/>
      <scheme val="minor"/>
    </font>
    <font>
      <b/>
      <sz val="18"/>
      <color theme="1"/>
      <name val="Calibri"/>
      <family val="2"/>
      <charset val="238"/>
      <scheme val="minor"/>
    </font>
    <font>
      <vertAlign val="superscript"/>
      <sz val="10"/>
      <color theme="1"/>
      <name val="Calibri"/>
      <family val="2"/>
      <charset val="238"/>
      <scheme val="minor"/>
    </font>
    <font>
      <sz val="10"/>
      <color rgb="FF000000"/>
      <name val="Times New Roman"/>
      <family val="1"/>
      <charset val="238"/>
    </font>
    <font>
      <sz val="11"/>
      <color rgb="FF000000"/>
      <name val="Calibri"/>
      <family val="2"/>
      <charset val="238"/>
      <scheme val="minor"/>
    </font>
    <font>
      <b/>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s>
  <cellStyleXfs count="47">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cellStyleXfs>
  <cellXfs count="163">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alignment wrapText="1"/>
    </xf>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0" fontId="2" fillId="0" borderId="0" xfId="0" applyFont="1" applyAlignment="1">
      <alignment wrapText="1"/>
    </xf>
    <xf numFmtId="0" fontId="24" fillId="0" borderId="1" xfId="0" applyFont="1" applyBorder="1" applyAlignment="1"/>
    <xf numFmtId="0" fontId="24" fillId="0" borderId="1" xfId="0" applyFont="1" applyBorder="1" applyAlignment="1">
      <alignment wrapText="1"/>
    </xf>
    <xf numFmtId="164" fontId="24" fillId="0" borderId="1" xfId="0" applyNumberFormat="1" applyFont="1" applyBorder="1" applyAlignment="1"/>
    <xf numFmtId="0" fontId="24" fillId="0" borderId="0" xfId="0" applyFont="1" applyAlignment="1"/>
    <xf numFmtId="0" fontId="25" fillId="0" borderId="1" xfId="0" applyFont="1" applyBorder="1" applyAlignment="1" applyProtection="1">
      <alignment wrapText="1"/>
      <protection locked="0"/>
    </xf>
    <xf numFmtId="0" fontId="25" fillId="0" borderId="1" xfId="0" applyFont="1" applyBorder="1" applyAlignment="1" applyProtection="1">
      <protection locked="0"/>
    </xf>
    <xf numFmtId="0" fontId="25" fillId="0" borderId="1" xfId="0" applyFont="1" applyBorder="1" applyAlignment="1">
      <alignment wrapText="1"/>
    </xf>
    <xf numFmtId="0" fontId="2" fillId="0" borderId="1" xfId="0" applyFont="1" applyFill="1" applyBorder="1" applyAlignment="1"/>
    <xf numFmtId="0" fontId="2" fillId="0" borderId="1" xfId="0" applyFont="1" applyFill="1" applyBorder="1" applyAlignment="1" applyProtection="1">
      <alignment wrapText="1"/>
      <protection locked="0"/>
    </xf>
    <xf numFmtId="0" fontId="2" fillId="0" borderId="1" xfId="0" applyFont="1" applyFill="1" applyBorder="1" applyAlignment="1" applyProtection="1">
      <protection locked="0"/>
    </xf>
    <xf numFmtId="0" fontId="2" fillId="0" borderId="1" xfId="0" applyFont="1" applyFill="1" applyBorder="1" applyAlignment="1">
      <alignment wrapText="1"/>
    </xf>
    <xf numFmtId="164" fontId="2" fillId="0" borderId="1" xfId="0" applyNumberFormat="1" applyFont="1" applyFill="1" applyBorder="1" applyAlignment="1"/>
    <xf numFmtId="0" fontId="2" fillId="0" borderId="0" xfId="0" applyFont="1" applyFill="1" applyAlignment="1"/>
    <xf numFmtId="0" fontId="0" fillId="0" borderId="1" xfId="0" applyBorder="1" applyAlignment="1">
      <alignment vertical="center"/>
    </xf>
    <xf numFmtId="0" fontId="2" fillId="0" borderId="0" xfId="0" applyFont="1" applyBorder="1" applyAlignment="1" applyProtection="1">
      <alignment wrapText="1"/>
      <protection locked="0"/>
    </xf>
    <xf numFmtId="0" fontId="26" fillId="0" borderId="1" xfId="0" applyFont="1" applyBorder="1" applyAlignment="1"/>
    <xf numFmtId="0" fontId="26" fillId="0" borderId="1" xfId="0" applyFont="1" applyFill="1" applyBorder="1" applyAlignment="1"/>
    <xf numFmtId="0" fontId="0" fillId="0" borderId="19" xfId="0" applyBorder="1" applyAlignment="1">
      <alignment horizontal="center" vertical="center" wrapText="1"/>
    </xf>
    <xf numFmtId="0" fontId="29" fillId="0" borderId="0" xfId="0" applyFont="1" applyAlignment="1">
      <alignment horizontal="justify" vertical="center"/>
    </xf>
    <xf numFmtId="14" fontId="2" fillId="0" borderId="0" xfId="0" applyNumberFormat="1" applyFont="1" applyAlignment="1">
      <alignment wrapText="1"/>
    </xf>
    <xf numFmtId="0" fontId="2"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3" fillId="0" borderId="0" xfId="0" applyFont="1" applyAlignment="1">
      <alignment horizontal="center"/>
    </xf>
    <xf numFmtId="0" fontId="0" fillId="0" borderId="0" xfId="0" applyAlignment="1" applyProtection="1">
      <alignment horizontal="center"/>
      <protection locked="0"/>
    </xf>
    <xf numFmtId="0" fontId="27" fillId="0" borderId="0" xfId="0" applyFont="1" applyAlignment="1">
      <alignment horizontal="center"/>
    </xf>
  </cellXfs>
  <cellStyles count="47">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2" xr:uid="{00000000-0005-0000-0000-000023000000}"/>
    <cellStyle name="Normalny 3" xfId="43" xr:uid="{00000000-0005-0000-0000-000024000000}"/>
    <cellStyle name="Normalny 4" xfId="44" xr:uid="{00000000-0005-0000-0000-000025000000}"/>
    <cellStyle name="Normalny 5" xfId="46" xr:uid="{00000000-0005-0000-0000-00002600000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xr:uid="{00000000-0005-0000-0000-00002D000000}"/>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924"/>
  <sheetViews>
    <sheetView tabSelected="1" zoomScale="80" zoomScaleNormal="80" zoomScaleSheetLayoutView="100" workbookViewId="0">
      <pane ySplit="5" topLeftCell="A486" activePane="bottomLeft" state="frozen"/>
      <selection pane="bottomLeft" activeCell="F6" sqref="F6"/>
    </sheetView>
  </sheetViews>
  <sheetFormatPr defaultColWidth="9.140625" defaultRowHeight="12.75"/>
  <cols>
    <col min="1" max="1" width="5.5703125" style="11" bestFit="1" customWidth="1"/>
    <col min="2" max="2" width="21.85546875" style="11" hidden="1" customWidth="1"/>
    <col min="3" max="3" width="9.140625" style="11" hidden="1" customWidth="1"/>
    <col min="4" max="4" width="11.85546875" style="11" hidden="1" customWidth="1"/>
    <col min="5" max="5" width="30" style="135" bestFit="1" customWidth="1"/>
    <col min="6" max="6" width="14.85546875" style="156" bestFit="1" customWidth="1"/>
    <col min="7" max="7" width="29.85546875" style="11" bestFit="1" customWidth="1"/>
    <col min="8" max="8" width="89.28515625" style="11" bestFit="1" customWidth="1"/>
    <col min="9" max="9" width="86" style="11" customWidth="1"/>
    <col min="10" max="10" width="30.5703125" style="11" customWidth="1"/>
    <col min="11" max="11" width="21.7109375" style="11" hidden="1" customWidth="1"/>
    <col min="12" max="12" width="12" style="11" hidden="1" customWidth="1"/>
    <col min="13" max="13" width="16.85546875" style="11" hidden="1" customWidth="1"/>
    <col min="14" max="14" width="36.42578125" style="11" hidden="1" customWidth="1"/>
    <col min="15" max="15" width="13.85546875" style="135" customWidth="1"/>
    <col min="16" max="16" width="12.42578125" style="11" hidden="1" customWidth="1"/>
    <col min="17" max="17" width="30.140625" style="11" bestFit="1" customWidth="1"/>
    <col min="18" max="18" width="16" style="11" hidden="1" customWidth="1"/>
    <col min="19" max="19" width="15" style="11" hidden="1" customWidth="1"/>
    <col min="20" max="20" width="18.140625" style="11" hidden="1" customWidth="1"/>
    <col min="21" max="21" width="35.85546875" style="11" hidden="1" customWidth="1"/>
    <col min="22" max="22" width="11.42578125" style="135" customWidth="1"/>
    <col min="23" max="23" width="8.85546875" style="11" customWidth="1"/>
    <col min="24" max="24" width="15.28515625" style="135" customWidth="1"/>
    <col min="25" max="25" width="9.5703125" style="11" customWidth="1"/>
    <col min="26" max="26" width="14.140625" style="11" hidden="1" customWidth="1"/>
    <col min="27" max="27" width="14.28515625" style="11" hidden="1" customWidth="1"/>
    <col min="28" max="28" width="7" style="11" hidden="1" customWidth="1"/>
    <col min="29" max="29" width="9.42578125" style="11" hidden="1" customWidth="1"/>
    <col min="30" max="30" width="11.5703125" style="11" hidden="1" customWidth="1"/>
    <col min="31" max="31" width="10.42578125" style="11" hidden="1" customWidth="1"/>
    <col min="32" max="32" width="9.7109375" style="11" hidden="1" customWidth="1"/>
    <col min="33" max="33" width="11" style="11" hidden="1" customWidth="1"/>
    <col min="34" max="34" width="13.140625" style="11" hidden="1" customWidth="1"/>
    <col min="35" max="35" width="5.7109375" style="11" hidden="1" customWidth="1"/>
    <col min="36" max="36" width="12.140625" style="11" hidden="1" customWidth="1"/>
    <col min="37" max="37" width="9.140625" style="11" hidden="1" customWidth="1"/>
    <col min="38" max="16384" width="9.140625" style="11"/>
  </cols>
  <sheetData>
    <row r="1" spans="1:61">
      <c r="E1" s="155">
        <v>44917</v>
      </c>
    </row>
    <row r="2" spans="1:61" ht="19.5">
      <c r="A2" s="160" t="s">
        <v>228</v>
      </c>
      <c r="B2" s="160"/>
      <c r="C2" s="160"/>
      <c r="D2" s="160"/>
      <c r="E2" s="160"/>
      <c r="F2" s="160"/>
      <c r="G2" s="160"/>
      <c r="H2" s="160"/>
      <c r="I2" s="160"/>
      <c r="J2" s="160"/>
      <c r="K2" s="160"/>
      <c r="L2" s="160"/>
      <c r="M2" s="160"/>
      <c r="N2" s="160"/>
      <c r="O2" s="160"/>
      <c r="P2" s="160"/>
      <c r="Q2" s="160"/>
      <c r="R2" s="160"/>
      <c r="S2" s="160"/>
      <c r="T2" s="160"/>
      <c r="U2" s="160"/>
      <c r="V2" s="160"/>
      <c r="W2" s="160"/>
      <c r="X2" s="160"/>
      <c r="Y2" s="160"/>
    </row>
    <row r="3" spans="1:61" ht="15">
      <c r="A3" s="161" t="s">
        <v>370</v>
      </c>
      <c r="B3" s="161"/>
      <c r="C3" s="161"/>
      <c r="D3" s="161"/>
      <c r="E3" s="161"/>
      <c r="F3" s="161"/>
      <c r="G3" s="161"/>
      <c r="H3" s="161"/>
      <c r="I3" s="161"/>
      <c r="J3" s="161"/>
      <c r="K3" s="161"/>
      <c r="L3" s="161"/>
      <c r="M3" s="161"/>
      <c r="N3" s="161"/>
      <c r="O3" s="161"/>
      <c r="P3" s="161"/>
      <c r="Q3" s="161"/>
      <c r="R3" s="161"/>
      <c r="S3" s="161"/>
      <c r="T3" s="161"/>
      <c r="U3" s="161"/>
      <c r="V3" s="161"/>
      <c r="W3" s="161"/>
      <c r="X3" s="161"/>
      <c r="Y3" s="161"/>
    </row>
    <row r="5" spans="1:61" s="17" customFormat="1" ht="51">
      <c r="A5" s="14" t="s">
        <v>0</v>
      </c>
      <c r="B5" s="13" t="s">
        <v>177</v>
      </c>
      <c r="C5" s="13" t="s">
        <v>187</v>
      </c>
      <c r="D5" s="13" t="s">
        <v>255</v>
      </c>
      <c r="E5" s="14" t="s">
        <v>256</v>
      </c>
      <c r="F5" s="14" t="s">
        <v>2180</v>
      </c>
      <c r="G5" s="14" t="s">
        <v>212</v>
      </c>
      <c r="H5" s="14" t="s">
        <v>213</v>
      </c>
      <c r="I5" s="14" t="s">
        <v>218</v>
      </c>
      <c r="J5" s="14" t="s">
        <v>176</v>
      </c>
      <c r="K5" s="15" t="s">
        <v>3</v>
      </c>
      <c r="L5" s="15" t="s">
        <v>4</v>
      </c>
      <c r="M5" s="15" t="s">
        <v>5</v>
      </c>
      <c r="N5" s="15" t="s">
        <v>222</v>
      </c>
      <c r="O5" s="15" t="s">
        <v>9</v>
      </c>
      <c r="P5" s="15" t="s">
        <v>214</v>
      </c>
      <c r="Q5" s="14" t="s">
        <v>188</v>
      </c>
      <c r="R5" s="15" t="s">
        <v>6</v>
      </c>
      <c r="S5" s="15" t="s">
        <v>7</v>
      </c>
      <c r="T5" s="15" t="s">
        <v>8</v>
      </c>
      <c r="U5" s="15" t="s">
        <v>259</v>
      </c>
      <c r="V5" s="14" t="s">
        <v>215</v>
      </c>
      <c r="W5" s="14" t="s">
        <v>221</v>
      </c>
      <c r="X5" s="8" t="s">
        <v>219</v>
      </c>
      <c r="Y5" s="8" t="s">
        <v>220</v>
      </c>
      <c r="Z5" s="13" t="s">
        <v>10</v>
      </c>
      <c r="AA5" s="13" t="s">
        <v>11</v>
      </c>
      <c r="AB5" s="13" t="s">
        <v>12</v>
      </c>
      <c r="AC5" s="13" t="s">
        <v>13</v>
      </c>
      <c r="AD5" s="13" t="s">
        <v>14</v>
      </c>
      <c r="AE5" s="13" t="s">
        <v>15</v>
      </c>
      <c r="AF5" s="13" t="s">
        <v>16</v>
      </c>
      <c r="AG5" s="13" t="s">
        <v>17</v>
      </c>
      <c r="AH5" s="13" t="s">
        <v>18</v>
      </c>
      <c r="AI5" s="13" t="s">
        <v>19</v>
      </c>
      <c r="AJ5" s="13" t="s">
        <v>20</v>
      </c>
      <c r="AK5" s="13" t="s">
        <v>21</v>
      </c>
      <c r="AL5" s="16"/>
      <c r="AM5" s="16"/>
      <c r="AN5" s="16"/>
      <c r="AO5" s="16"/>
      <c r="AP5" s="16"/>
      <c r="AQ5" s="16"/>
      <c r="AR5" s="16"/>
      <c r="AS5" s="16"/>
      <c r="AT5" s="16"/>
      <c r="AU5" s="16"/>
      <c r="AV5" s="16"/>
      <c r="AW5" s="16"/>
      <c r="AX5" s="16"/>
      <c r="AY5" s="16"/>
      <c r="AZ5" s="16"/>
      <c r="BA5" s="16"/>
      <c r="BB5" s="16"/>
      <c r="BC5" s="16"/>
      <c r="BD5" s="16"/>
      <c r="BE5" s="16"/>
      <c r="BF5" s="16"/>
      <c r="BG5" s="16"/>
      <c r="BH5" s="16"/>
      <c r="BI5" s="16"/>
    </row>
    <row r="6" spans="1:61" ht="90.75">
      <c r="A6" s="151">
        <v>1</v>
      </c>
      <c r="B6" s="20" t="str">
        <f>VLOOKUP(E6,studia!$F$1:$I$10,2,FALSE)</f>
        <v>Automatyka Przemysłowa</v>
      </c>
      <c r="C6" s="20" t="str">
        <f>VLOOKUP(E6,studia!$F$1:$I$10,3,FALSE)</f>
        <v>inż.</v>
      </c>
      <c r="D6" s="20">
        <f>VLOOKUP(E6,studia!$F$1:$I$10,4,FALSE)</f>
        <v>0</v>
      </c>
      <c r="E6" s="35" t="s">
        <v>474</v>
      </c>
      <c r="F6" s="157"/>
      <c r="G6" s="35" t="s">
        <v>750</v>
      </c>
      <c r="H6" s="35" t="s">
        <v>751</v>
      </c>
      <c r="I6" s="35" t="s">
        <v>752</v>
      </c>
      <c r="J6" s="35" t="s">
        <v>753</v>
      </c>
      <c r="K6" s="19" t="str">
        <f>VLOOKUP(J6,Prowadzacy!$F$3:$J$116,2,FALSE)</f>
        <v>Daniel</v>
      </c>
      <c r="L6" s="19" t="str">
        <f>VLOOKUP(J6,Prowadzacy!$F$3:$K$116,3,FALSE)</f>
        <v>Łukasz</v>
      </c>
      <c r="M6" s="19" t="str">
        <f>VLOOKUP(J6,Prowadzacy!$F$3:$K$116,4,FALSE)</f>
        <v>Bejmert</v>
      </c>
      <c r="N6" s="20" t="str">
        <f>VLOOKUP(J6,Prowadzacy!$F$3:$M$116,8,FALSE)</f>
        <v xml:space="preserve">Daniel | Bejmert | Dr inż. |  ( 05285 ) </v>
      </c>
      <c r="O6" s="19" t="str">
        <f>VLOOKUP(J6,Prowadzacy!$F$3:$K$116,5,FALSE)</f>
        <v>K36W05D02</v>
      </c>
      <c r="P6" s="20" t="str">
        <f>VLOOKUP(J6,Prowadzacy!$F$3:$K$116,6,FALSE)</f>
        <v>ZAS</v>
      </c>
      <c r="Q6" s="34" t="s">
        <v>759</v>
      </c>
      <c r="R6" s="20" t="str">
        <f>VLOOKUP(Q6,Prowadzacy!$F$3:$K$116,2,FALSE)</f>
        <v>Krzysztof</v>
      </c>
      <c r="S6" s="20" t="str">
        <f>VLOOKUP(Q6,Prowadzacy!$F$3:$K$116,3,FALSE)</f>
        <v>Jacek</v>
      </c>
      <c r="T6" s="20" t="str">
        <f>VLOOKUP(Q6,Prowadzacy!$F$3:$K$116,4,FALSE)</f>
        <v>Solak</v>
      </c>
      <c r="U6" s="20" t="str">
        <f>VLOOKUP(Q6,Prowadzacy!$F$3:$M$116,8,FALSE)</f>
        <v xml:space="preserve">Krzysztof | Solak | Dr inż. |  ( 05296 ) </v>
      </c>
      <c r="V6" s="35"/>
      <c r="W6" s="34" t="s">
        <v>217</v>
      </c>
      <c r="X6" s="35"/>
      <c r="Y6" s="34"/>
      <c r="Z6" s="10"/>
      <c r="AA6" s="9"/>
      <c r="AB6" s="9"/>
      <c r="AC6" s="9"/>
      <c r="AD6" s="9"/>
      <c r="AE6" s="9"/>
      <c r="AF6" s="9"/>
      <c r="AG6" s="9"/>
      <c r="AH6" s="9"/>
      <c r="AI6" s="9"/>
      <c r="AJ6" s="9"/>
      <c r="AK6" s="9"/>
    </row>
    <row r="7" spans="1:61" ht="90.75">
      <c r="A7" s="151">
        <v>2</v>
      </c>
      <c r="B7" s="20" t="str">
        <f>VLOOKUP(E7,studia!$F$1:$I$10,2,FALSE)</f>
        <v>Automatyka Przemysłowa</v>
      </c>
      <c r="C7" s="20" t="str">
        <f>VLOOKUP(E7,studia!$F$1:$I$10,3,FALSE)</f>
        <v>inż.</v>
      </c>
      <c r="D7" s="20">
        <f>VLOOKUP(E7,studia!$F$1:$I$10,4,FALSE)</f>
        <v>0</v>
      </c>
      <c r="E7" s="35" t="s">
        <v>474</v>
      </c>
      <c r="F7" s="157"/>
      <c r="G7" s="35" t="s">
        <v>799</v>
      </c>
      <c r="H7" s="35" t="s">
        <v>800</v>
      </c>
      <c r="I7" s="35" t="s">
        <v>801</v>
      </c>
      <c r="J7" s="35" t="s">
        <v>753</v>
      </c>
      <c r="K7" s="19" t="str">
        <f>VLOOKUP(J7,Prowadzacy!$F$3:$J$116,2,FALSE)</f>
        <v>Daniel</v>
      </c>
      <c r="L7" s="19" t="str">
        <f>VLOOKUP(J7,Prowadzacy!$F$3:$K$116,3,FALSE)</f>
        <v>Łukasz</v>
      </c>
      <c r="M7" s="19" t="str">
        <f>VLOOKUP(J7,Prowadzacy!$F$3:$K$116,4,FALSE)</f>
        <v>Bejmert</v>
      </c>
      <c r="N7" s="20" t="str">
        <f>VLOOKUP(J7,Prowadzacy!$F$3:$M$116,8,FALSE)</f>
        <v xml:space="preserve">Daniel | Bejmert | Dr inż. |  ( 05285 ) </v>
      </c>
      <c r="O7" s="19" t="str">
        <f>VLOOKUP(J7,Prowadzacy!$F$3:$K$116,5,FALSE)</f>
        <v>K36W05D02</v>
      </c>
      <c r="P7" s="20" t="str">
        <f>VLOOKUP(J7,Prowadzacy!$F$3:$K$116,6,FALSE)</f>
        <v>ZAS</v>
      </c>
      <c r="Q7" s="34" t="s">
        <v>759</v>
      </c>
      <c r="R7" s="20" t="str">
        <f>VLOOKUP(Q7,Prowadzacy!$F$3:$K$116,2,FALSE)</f>
        <v>Krzysztof</v>
      </c>
      <c r="S7" s="20" t="str">
        <f>VLOOKUP(Q7,Prowadzacy!$F$3:$K$116,3,FALSE)</f>
        <v>Jacek</v>
      </c>
      <c r="T7" s="20" t="str">
        <f>VLOOKUP(Q7,Prowadzacy!$F$3:$K$116,4,FALSE)</f>
        <v>Solak</v>
      </c>
      <c r="U7" s="20" t="str">
        <f>VLOOKUP(Q7,Prowadzacy!$F$3:$M$116,8,FALSE)</f>
        <v xml:space="preserve">Krzysztof | Solak | Dr inż. |  ( 05296 ) </v>
      </c>
      <c r="V7" s="35"/>
      <c r="W7" s="34" t="s">
        <v>217</v>
      </c>
      <c r="X7" s="35"/>
      <c r="Y7" s="34"/>
      <c r="Z7" s="10"/>
      <c r="AA7" s="9"/>
      <c r="AB7" s="9"/>
      <c r="AC7" s="9"/>
      <c r="AD7" s="9"/>
      <c r="AE7" s="9"/>
      <c r="AF7" s="9"/>
      <c r="AG7" s="9"/>
      <c r="AH7" s="9"/>
      <c r="AI7" s="9"/>
      <c r="AJ7" s="9"/>
      <c r="AK7" s="9"/>
    </row>
    <row r="8" spans="1:61" ht="65.25">
      <c r="A8" s="151">
        <v>3</v>
      </c>
      <c r="B8" s="20" t="str">
        <f>VLOOKUP(E8,studia!$F$1:$I$10,2,FALSE)</f>
        <v>Automatyka Przemysłowa</v>
      </c>
      <c r="C8" s="20" t="str">
        <f>VLOOKUP(E8,studia!$F$1:$I$10,3,FALSE)</f>
        <v>inż.</v>
      </c>
      <c r="D8" s="20">
        <f>VLOOKUP(E8,studia!$F$1:$I$10,4,FALSE)</f>
        <v>0</v>
      </c>
      <c r="E8" s="35" t="s">
        <v>474</v>
      </c>
      <c r="F8" s="157"/>
      <c r="G8" s="35" t="s">
        <v>730</v>
      </c>
      <c r="H8" s="35" t="s">
        <v>731</v>
      </c>
      <c r="I8" s="35" t="s">
        <v>1814</v>
      </c>
      <c r="J8" s="35" t="s">
        <v>732</v>
      </c>
      <c r="K8" s="19" t="str">
        <f>VLOOKUP(J8,Prowadzacy!$F$3:$J$116,2,FALSE)</f>
        <v>Bartosz</v>
      </c>
      <c r="L8" s="19" t="str">
        <f>VLOOKUP(J8,Prowadzacy!$F$3:$K$116,3,FALSE)</f>
        <v>Jan</v>
      </c>
      <c r="M8" s="19" t="str">
        <f>VLOOKUP(J8,Prowadzacy!$F$3:$K$116,4,FALSE)</f>
        <v>Brusiłowicz</v>
      </c>
      <c r="N8" s="20" t="str">
        <f>VLOOKUP(J8,Prowadzacy!$F$3:$M$116,8,FALSE)</f>
        <v xml:space="preserve">Bartosz | Brusiłowicz | Dr inż. |  ( 05413 ) </v>
      </c>
      <c r="O8" s="19" t="str">
        <f>VLOOKUP(J8,Prowadzacy!$F$3:$K$116,5,FALSE)</f>
        <v>K36W05D02</v>
      </c>
      <c r="P8" s="20" t="str">
        <f>VLOOKUP(J8,Prowadzacy!$F$3:$K$116,6,FALSE)</f>
        <v>ZAS</v>
      </c>
      <c r="Q8" s="34" t="s">
        <v>753</v>
      </c>
      <c r="R8" s="20" t="str">
        <f>VLOOKUP(Q8,Prowadzacy!$F$3:$K$116,2,FALSE)</f>
        <v>Daniel</v>
      </c>
      <c r="S8" s="20" t="str">
        <f>VLOOKUP(Q8,Prowadzacy!$F$3:$K$116,3,FALSE)</f>
        <v>Łukasz</v>
      </c>
      <c r="T8" s="20" t="str">
        <f>VLOOKUP(Q8,Prowadzacy!$F$3:$K$116,4,FALSE)</f>
        <v>Bejmert</v>
      </c>
      <c r="U8" s="20" t="str">
        <f>VLOOKUP(Q8,Prowadzacy!$F$3:$M$116,8,FALSE)</f>
        <v xml:space="preserve">Daniel | Bejmert | Dr inż. |  ( 05285 ) </v>
      </c>
      <c r="V8" s="35"/>
      <c r="W8" s="34" t="s">
        <v>217</v>
      </c>
      <c r="X8" s="35"/>
      <c r="Y8" s="34"/>
      <c r="Z8" s="10"/>
      <c r="AA8" s="9"/>
      <c r="AB8" s="9"/>
      <c r="AC8" s="9"/>
      <c r="AD8" s="9"/>
      <c r="AE8" s="9"/>
      <c r="AF8" s="9"/>
      <c r="AG8" s="9"/>
      <c r="AH8" s="9"/>
      <c r="AI8" s="9"/>
      <c r="AJ8" s="9"/>
      <c r="AK8" s="9"/>
    </row>
    <row r="9" spans="1:61" ht="78">
      <c r="A9" s="151">
        <v>4</v>
      </c>
      <c r="B9" s="20" t="str">
        <f>VLOOKUP(E9,studia!$F$1:$I$10,2,FALSE)</f>
        <v>Automatyka Przemysłowa</v>
      </c>
      <c r="C9" s="20" t="str">
        <f>VLOOKUP(E9,studia!$F$1:$I$10,3,FALSE)</f>
        <v>inż.</v>
      </c>
      <c r="D9" s="20">
        <f>VLOOKUP(E9,studia!$F$1:$I$10,4,FALSE)</f>
        <v>0</v>
      </c>
      <c r="E9" s="35" t="s">
        <v>474</v>
      </c>
      <c r="F9" s="158" t="s">
        <v>2179</v>
      </c>
      <c r="G9" s="35" t="s">
        <v>733</v>
      </c>
      <c r="H9" s="35" t="s">
        <v>734</v>
      </c>
      <c r="I9" s="35" t="s">
        <v>735</v>
      </c>
      <c r="J9" s="35" t="s">
        <v>712</v>
      </c>
      <c r="K9" s="19" t="str">
        <f>VLOOKUP(J9,Prowadzacy!$F$3:$J$116,2,FALSE)</f>
        <v>Łukasz</v>
      </c>
      <c r="L9" s="19">
        <f>VLOOKUP(J9,Prowadzacy!$F$3:$K$116,3,FALSE)</f>
        <v>0</v>
      </c>
      <c r="M9" s="19" t="str">
        <f>VLOOKUP(J9,Prowadzacy!$F$3:$K$116,4,FALSE)</f>
        <v>Staszewski</v>
      </c>
      <c r="N9" s="20" t="str">
        <f>VLOOKUP(J9,Prowadzacy!$F$3:$M$116,8,FALSE)</f>
        <v xml:space="preserve">Łukasz | Staszewski | Dr inż. |  ( 05410 ) </v>
      </c>
      <c r="O9" s="19" t="str">
        <f>VLOOKUP(J9,Prowadzacy!$F$3:$K$116,5,FALSE)</f>
        <v>K36W05D02</v>
      </c>
      <c r="P9" s="20" t="str">
        <f>VLOOKUP(J9,Prowadzacy!$F$3:$K$116,6,FALSE)</f>
        <v>ZAS</v>
      </c>
      <c r="Q9" s="34" t="s">
        <v>771</v>
      </c>
      <c r="R9" s="20" t="str">
        <f>VLOOKUP(Q9,Prowadzacy!$F$3:$K$116,2,FALSE)</f>
        <v>Janusz</v>
      </c>
      <c r="S9" s="20" t="str">
        <f>VLOOKUP(Q9,Prowadzacy!$F$3:$K$116,3,FALSE)</f>
        <v>Kazimierz</v>
      </c>
      <c r="T9" s="20" t="str">
        <f>VLOOKUP(Q9,Prowadzacy!$F$3:$K$116,4,FALSE)</f>
        <v>Staszewski</v>
      </c>
      <c r="U9" s="20" t="str">
        <f>VLOOKUP(Q9,Prowadzacy!$F$3:$M$116,8,FALSE)</f>
        <v xml:space="preserve">Janusz | Staszewski | Dr inż. |  ( 05263 ) </v>
      </c>
      <c r="V9" s="35"/>
      <c r="W9" s="34" t="s">
        <v>217</v>
      </c>
      <c r="X9" s="35"/>
      <c r="Y9" s="34"/>
      <c r="Z9" s="10"/>
      <c r="AA9" s="9"/>
      <c r="AB9" s="9"/>
      <c r="AC9" s="9"/>
      <c r="AD9" s="9"/>
      <c r="AE9" s="9"/>
      <c r="AF9" s="9"/>
      <c r="AG9" s="9"/>
      <c r="AH9" s="9"/>
      <c r="AI9" s="9"/>
      <c r="AJ9" s="9"/>
      <c r="AK9" s="9"/>
    </row>
    <row r="10" spans="1:61" ht="52.5">
      <c r="A10" s="151">
        <v>5</v>
      </c>
      <c r="B10" s="20" t="str">
        <f>VLOOKUP(E10,studia!$F$1:$I$10,2,FALSE)</f>
        <v>Automatyka Przemysłowa</v>
      </c>
      <c r="C10" s="20" t="str">
        <f>VLOOKUP(E10,studia!$F$1:$I$10,3,FALSE)</f>
        <v>inż.</v>
      </c>
      <c r="D10" s="20">
        <f>VLOOKUP(E10,studia!$F$1:$I$10,4,FALSE)</f>
        <v>0</v>
      </c>
      <c r="E10" s="35" t="s">
        <v>474</v>
      </c>
      <c r="F10" s="157"/>
      <c r="G10" s="35" t="s">
        <v>1862</v>
      </c>
      <c r="H10" s="35" t="s">
        <v>1863</v>
      </c>
      <c r="I10" s="35" t="s">
        <v>1815</v>
      </c>
      <c r="J10" s="35" t="s">
        <v>471</v>
      </c>
      <c r="K10" s="19" t="str">
        <f>VLOOKUP(J10,Prowadzacy!$F$3:$J$116,2,FALSE)</f>
        <v>Joanna</v>
      </c>
      <c r="L10" s="19" t="str">
        <f>VLOOKUP(J10,Prowadzacy!$F$3:$K$116,3,FALSE)</f>
        <v>Karolina</v>
      </c>
      <c r="M10" s="19" t="str">
        <f>VLOOKUP(J10,Prowadzacy!$F$3:$K$116,4,FALSE)</f>
        <v>Budzisz</v>
      </c>
      <c r="N10" s="20" t="str">
        <f>VLOOKUP(J10,Prowadzacy!$F$3:$M$116,8,FALSE)</f>
        <v xml:space="preserve">Joanna | Budzisz | Dr inż. |  ( 05404 ) </v>
      </c>
      <c r="O10" s="19" t="str">
        <f>VLOOKUP(J10,Prowadzacy!$F$3:$K$116,5,FALSE)</f>
        <v>K36W05D02</v>
      </c>
      <c r="P10" s="20" t="str">
        <f>VLOOKUP(J10,Prowadzacy!$F$3:$K$116,6,FALSE)</f>
        <v>ZUEiEP</v>
      </c>
      <c r="Q10" s="34" t="s">
        <v>519</v>
      </c>
      <c r="R10" s="20" t="str">
        <f>VLOOKUP(Q10,Prowadzacy!$F$3:$K$116,2,FALSE)</f>
        <v>Janusz</v>
      </c>
      <c r="S10" s="20" t="str">
        <f>VLOOKUP(Q10,Prowadzacy!$F$3:$K$116,3,FALSE)</f>
        <v>Stanisław</v>
      </c>
      <c r="T10" s="20" t="str">
        <f>VLOOKUP(Q10,Prowadzacy!$F$3:$K$116,4,FALSE)</f>
        <v>Konieczny</v>
      </c>
      <c r="U10" s="20" t="str">
        <f>VLOOKUP(Q10,Prowadzacy!$F$3:$M$116,8,FALSE)</f>
        <v xml:space="preserve">Janusz | Konieczny | Dr inż. |  ( 05269 ) </v>
      </c>
      <c r="V10" s="35"/>
      <c r="W10" s="34" t="s">
        <v>217</v>
      </c>
      <c r="X10" s="35"/>
      <c r="Y10" s="34"/>
      <c r="Z10" s="10"/>
      <c r="AA10" s="9"/>
      <c r="AB10" s="9"/>
      <c r="AC10" s="9"/>
      <c r="AD10" s="9"/>
      <c r="AE10" s="9"/>
      <c r="AF10" s="9"/>
      <c r="AG10" s="9"/>
      <c r="AH10" s="9"/>
      <c r="AI10" s="9"/>
      <c r="AJ10" s="9"/>
      <c r="AK10" s="9"/>
    </row>
    <row r="11" spans="1:61" ht="90.75">
      <c r="A11" s="151">
        <v>6</v>
      </c>
      <c r="B11" s="20" t="str">
        <f>VLOOKUP(E11,studia!$F$1:$I$10,2,FALSE)</f>
        <v>Automatyka Przemysłowa</v>
      </c>
      <c r="C11" s="20" t="str">
        <f>VLOOKUP(E11,studia!$F$1:$I$10,3,FALSE)</f>
        <v>inż.</v>
      </c>
      <c r="D11" s="20">
        <f>VLOOKUP(E11,studia!$F$1:$I$10,4,FALSE)</f>
        <v>0</v>
      </c>
      <c r="E11" s="35" t="s">
        <v>474</v>
      </c>
      <c r="F11" s="157"/>
      <c r="G11" s="35" t="s">
        <v>884</v>
      </c>
      <c r="H11" s="35" t="s">
        <v>885</v>
      </c>
      <c r="I11" s="35" t="s">
        <v>886</v>
      </c>
      <c r="J11" s="35" t="s">
        <v>871</v>
      </c>
      <c r="K11" s="19" t="str">
        <f>VLOOKUP(J11,Prowadzacy!$F$3:$J$116,2,FALSE)</f>
        <v>Robert</v>
      </c>
      <c r="L11" s="19" t="str">
        <f>VLOOKUP(J11,Prowadzacy!$F$3:$K$116,3,FALSE)</f>
        <v>Stanisław</v>
      </c>
      <c r="M11" s="19" t="str">
        <f>VLOOKUP(J11,Prowadzacy!$F$3:$K$116,4,FALSE)</f>
        <v>Łukomski</v>
      </c>
      <c r="N11" s="20" t="str">
        <f>VLOOKUP(J11,Prowadzacy!$F$3:$M$116,8,FALSE)</f>
        <v xml:space="preserve">Robert | Łukomski | Dr inż. |  ( 05216 ) </v>
      </c>
      <c r="O11" s="19" t="str">
        <f>VLOOKUP(J11,Prowadzacy!$F$3:$K$116,5,FALSE)</f>
        <v>K36W05D02</v>
      </c>
      <c r="P11" s="20" t="str">
        <f>VLOOKUP(J11,Prowadzacy!$F$3:$K$116,6,FALSE)</f>
        <v>ZSS</v>
      </c>
      <c r="Q11" s="34" t="s">
        <v>914</v>
      </c>
      <c r="R11" s="20" t="str">
        <f>VLOOKUP(Q11,Prowadzacy!$F$3:$K$116,2,FALSE)</f>
        <v>Marek</v>
      </c>
      <c r="S11" s="20" t="str">
        <f>VLOOKUP(Q11,Prowadzacy!$F$3:$K$116,3,FALSE)</f>
        <v>Aleksander</v>
      </c>
      <c r="T11" s="20" t="str">
        <f>VLOOKUP(Q11,Prowadzacy!$F$3:$K$116,4,FALSE)</f>
        <v>Kott</v>
      </c>
      <c r="U11" s="20" t="str">
        <f>VLOOKUP(Q11,Prowadzacy!$F$3:$M$116,8,FALSE)</f>
        <v xml:space="preserve">Marek | Kott | Dr inż. |  ( 05297 ) </v>
      </c>
      <c r="V11" s="35"/>
      <c r="W11" s="34" t="s">
        <v>217</v>
      </c>
      <c r="X11" s="35"/>
      <c r="Y11" s="34"/>
      <c r="Z11" s="10"/>
      <c r="AA11" s="9"/>
      <c r="AB11" s="9"/>
      <c r="AC11" s="9"/>
      <c r="AD11" s="9"/>
      <c r="AE11" s="9"/>
      <c r="AF11" s="9"/>
      <c r="AG11" s="9"/>
      <c r="AH11" s="9"/>
      <c r="AI11" s="9"/>
      <c r="AJ11" s="9"/>
      <c r="AK11" s="9"/>
    </row>
    <row r="12" spans="1:61" ht="90.75">
      <c r="A12" s="151">
        <v>7</v>
      </c>
      <c r="B12" s="20" t="str">
        <f>VLOOKUP(E12,studia!$F$1:$I$10,2,FALSE)</f>
        <v>Automatyka Przemysłowa</v>
      </c>
      <c r="C12" s="20" t="str">
        <f>VLOOKUP(E12,studia!$F$1:$I$10,3,FALSE)</f>
        <v>inż.</v>
      </c>
      <c r="D12" s="20">
        <f>VLOOKUP(E12,studia!$F$1:$I$10,4,FALSE)</f>
        <v>0</v>
      </c>
      <c r="E12" s="35" t="s">
        <v>474</v>
      </c>
      <c r="F12" s="158" t="s">
        <v>2179</v>
      </c>
      <c r="G12" s="35" t="s">
        <v>887</v>
      </c>
      <c r="H12" s="35" t="s">
        <v>888</v>
      </c>
      <c r="I12" s="35" t="s">
        <v>889</v>
      </c>
      <c r="J12" s="35" t="s">
        <v>871</v>
      </c>
      <c r="K12" s="19" t="str">
        <f>VLOOKUP(J12,Prowadzacy!$F$3:$J$116,2,FALSE)</f>
        <v>Robert</v>
      </c>
      <c r="L12" s="19" t="str">
        <f>VLOOKUP(J12,Prowadzacy!$F$3:$K$116,3,FALSE)</f>
        <v>Stanisław</v>
      </c>
      <c r="M12" s="19" t="str">
        <f>VLOOKUP(J12,Prowadzacy!$F$3:$K$116,4,FALSE)</f>
        <v>Łukomski</v>
      </c>
      <c r="N12" s="20" t="str">
        <f>VLOOKUP(J12,Prowadzacy!$F$3:$M$116,8,FALSE)</f>
        <v xml:space="preserve">Robert | Łukomski | Dr inż. |  ( 05216 ) </v>
      </c>
      <c r="O12" s="19" t="str">
        <f>VLOOKUP(J12,Prowadzacy!$F$3:$K$116,5,FALSE)</f>
        <v>K36W05D02</v>
      </c>
      <c r="P12" s="20" t="str">
        <f>VLOOKUP(J12,Prowadzacy!$F$3:$K$116,6,FALSE)</f>
        <v>ZSS</v>
      </c>
      <c r="Q12" s="34" t="s">
        <v>914</v>
      </c>
      <c r="R12" s="20" t="str">
        <f>VLOOKUP(Q12,Prowadzacy!$F$3:$K$116,2,FALSE)</f>
        <v>Marek</v>
      </c>
      <c r="S12" s="20" t="str">
        <f>VLOOKUP(Q12,Prowadzacy!$F$3:$K$116,3,FALSE)</f>
        <v>Aleksander</v>
      </c>
      <c r="T12" s="20" t="str">
        <f>VLOOKUP(Q12,Prowadzacy!$F$3:$K$116,4,FALSE)</f>
        <v>Kott</v>
      </c>
      <c r="U12" s="20" t="str">
        <f>VLOOKUP(Q12,Prowadzacy!$F$3:$M$116,8,FALSE)</f>
        <v xml:space="preserve">Marek | Kott | Dr inż. |  ( 05297 ) </v>
      </c>
      <c r="V12" s="35"/>
      <c r="W12" s="34" t="s">
        <v>217</v>
      </c>
      <c r="X12" s="35"/>
      <c r="Y12" s="34"/>
      <c r="Z12" s="10"/>
      <c r="AA12" s="9"/>
      <c r="AB12" s="9"/>
      <c r="AC12" s="9"/>
      <c r="AD12" s="9"/>
      <c r="AE12" s="9"/>
      <c r="AF12" s="9"/>
      <c r="AG12" s="9"/>
      <c r="AH12" s="9"/>
      <c r="AI12" s="9"/>
      <c r="AJ12" s="9"/>
      <c r="AK12" s="9"/>
    </row>
    <row r="13" spans="1:61" ht="103.5">
      <c r="A13" s="151">
        <v>8</v>
      </c>
      <c r="B13" s="20" t="str">
        <f>VLOOKUP(E13,studia!$F$1:$I$10,2,FALSE)</f>
        <v>Automatyka Przemysłowa</v>
      </c>
      <c r="C13" s="20" t="str">
        <f>VLOOKUP(E13,studia!$F$1:$I$10,3,FALSE)</f>
        <v>inż.</v>
      </c>
      <c r="D13" s="20">
        <f>VLOOKUP(E13,studia!$F$1:$I$10,4,FALSE)</f>
        <v>0</v>
      </c>
      <c r="E13" s="35" t="s">
        <v>474</v>
      </c>
      <c r="F13" s="158" t="s">
        <v>2179</v>
      </c>
      <c r="G13" s="35" t="s">
        <v>823</v>
      </c>
      <c r="H13" s="35" t="s">
        <v>824</v>
      </c>
      <c r="I13" s="35" t="s">
        <v>825</v>
      </c>
      <c r="J13" s="35" t="s">
        <v>820</v>
      </c>
      <c r="K13" s="19" t="str">
        <f>VLOOKUP(J13,Prowadzacy!$F$3:$J$116,2,FALSE)</f>
        <v>Radosław</v>
      </c>
      <c r="L13" s="19">
        <f>VLOOKUP(J13,Prowadzacy!$F$3:$K$116,3,FALSE)</f>
        <v>0</v>
      </c>
      <c r="M13" s="19" t="str">
        <f>VLOOKUP(J13,Prowadzacy!$F$3:$K$116,4,FALSE)</f>
        <v>Nalepa</v>
      </c>
      <c r="N13" s="20" t="str">
        <f>VLOOKUP(J13,Prowadzacy!$F$3:$M$116,8,FALSE)</f>
        <v xml:space="preserve">Radosław | Nalepa | Dr inż. |  ( 05386 ) </v>
      </c>
      <c r="O13" s="19" t="str">
        <f>VLOOKUP(J13,Prowadzacy!$F$3:$K$116,5,FALSE)</f>
        <v>K36W05D02</v>
      </c>
      <c r="P13" s="20" t="str">
        <f>VLOOKUP(J13,Prowadzacy!$F$3:$K$116,6,FALSE)</f>
        <v>ZSS</v>
      </c>
      <c r="Q13" s="34" t="s">
        <v>871</v>
      </c>
      <c r="R13" s="20" t="str">
        <f>VLOOKUP(Q13,Prowadzacy!$F$3:$K$116,2,FALSE)</f>
        <v>Robert</v>
      </c>
      <c r="S13" s="20" t="str">
        <f>VLOOKUP(Q13,Prowadzacy!$F$3:$K$116,3,FALSE)</f>
        <v>Stanisław</v>
      </c>
      <c r="T13" s="20" t="str">
        <f>VLOOKUP(Q13,Prowadzacy!$F$3:$K$116,4,FALSE)</f>
        <v>Łukomski</v>
      </c>
      <c r="U13" s="20" t="str">
        <f>VLOOKUP(Q13,Prowadzacy!$F$3:$M$116,8,FALSE)</f>
        <v xml:space="preserve">Robert | Łukomski | Dr inż. |  ( 05216 ) </v>
      </c>
      <c r="V13" s="35"/>
      <c r="W13" s="34" t="s">
        <v>217</v>
      </c>
      <c r="X13" s="35"/>
      <c r="Y13" s="34"/>
      <c r="Z13" s="10"/>
      <c r="AA13" s="9"/>
      <c r="AB13" s="9"/>
      <c r="AC13" s="9"/>
      <c r="AD13" s="9"/>
      <c r="AE13" s="9"/>
      <c r="AF13" s="9"/>
      <c r="AG13" s="9"/>
      <c r="AH13" s="9"/>
      <c r="AI13" s="9"/>
      <c r="AJ13" s="9"/>
      <c r="AK13" s="9"/>
    </row>
    <row r="14" spans="1:61" ht="256.5">
      <c r="A14" s="151">
        <v>9</v>
      </c>
      <c r="B14" s="20" t="str">
        <f>VLOOKUP(E14,studia!$F$1:$I$10,2,FALSE)</f>
        <v>Automatyka Przemysłowa</v>
      </c>
      <c r="C14" s="20" t="str">
        <f>VLOOKUP(E14,studia!$F$1:$I$10,3,FALSE)</f>
        <v>inż.</v>
      </c>
      <c r="D14" s="20">
        <f>VLOOKUP(E14,studia!$F$1:$I$10,4,FALSE)</f>
        <v>0</v>
      </c>
      <c r="E14" s="35" t="s">
        <v>474</v>
      </c>
      <c r="F14" s="157"/>
      <c r="G14" s="35" t="s">
        <v>659</v>
      </c>
      <c r="H14" s="35" t="s">
        <v>660</v>
      </c>
      <c r="I14" s="35" t="s">
        <v>661</v>
      </c>
      <c r="J14" s="35" t="s">
        <v>658</v>
      </c>
      <c r="K14" s="19" t="str">
        <f>VLOOKUP(J14,Prowadzacy!$F$3:$J$116,2,FALSE)</f>
        <v>Piotr</v>
      </c>
      <c r="L14" s="19" t="str">
        <f>VLOOKUP(J14,Prowadzacy!$F$3:$K$116,3,FALSE)</f>
        <v>Eugeniusz</v>
      </c>
      <c r="M14" s="19" t="str">
        <f>VLOOKUP(J14,Prowadzacy!$F$3:$K$116,4,FALSE)</f>
        <v>Pierz</v>
      </c>
      <c r="N14" s="20" t="str">
        <f>VLOOKUP(J14,Prowadzacy!$F$3:$M$116,8,FALSE)</f>
        <v xml:space="preserve">Piotr | Pierz | Dr inż. |  ( 05232 ) </v>
      </c>
      <c r="O14" s="19" t="str">
        <f>VLOOKUP(J14,Prowadzacy!$F$3:$K$116,5,FALSE)</f>
        <v>K36W05D02</v>
      </c>
      <c r="P14" s="20" t="str">
        <f>VLOOKUP(J14,Prowadzacy!$F$3:$K$116,6,FALSE)</f>
        <v>ZAS</v>
      </c>
      <c r="Q14" s="34" t="s">
        <v>771</v>
      </c>
      <c r="R14" s="20" t="str">
        <f>VLOOKUP(Q14,Prowadzacy!$F$3:$K$116,2,FALSE)</f>
        <v>Janusz</v>
      </c>
      <c r="S14" s="20" t="str">
        <f>VLOOKUP(Q14,Prowadzacy!$F$3:$K$116,3,FALSE)</f>
        <v>Kazimierz</v>
      </c>
      <c r="T14" s="20" t="str">
        <f>VLOOKUP(Q14,Prowadzacy!$F$3:$K$116,4,FALSE)</f>
        <v>Staszewski</v>
      </c>
      <c r="U14" s="20" t="str">
        <f>VLOOKUP(Q14,Prowadzacy!$F$3:$M$116,8,FALSE)</f>
        <v xml:space="preserve">Janusz | Staszewski | Dr inż. |  ( 05263 ) </v>
      </c>
      <c r="V14" s="35"/>
      <c r="W14" s="34" t="s">
        <v>217</v>
      </c>
      <c r="X14" s="35"/>
      <c r="Y14" s="34"/>
      <c r="Z14" s="10"/>
      <c r="AA14" s="9"/>
      <c r="AB14" s="9"/>
      <c r="AC14" s="9"/>
      <c r="AD14" s="9"/>
      <c r="AE14" s="9"/>
      <c r="AF14" s="9"/>
      <c r="AG14" s="9"/>
      <c r="AH14" s="9"/>
      <c r="AI14" s="9"/>
      <c r="AJ14" s="9"/>
      <c r="AK14" s="9"/>
    </row>
    <row r="15" spans="1:61" ht="65.25">
      <c r="A15" s="151">
        <v>10</v>
      </c>
      <c r="B15" s="20" t="str">
        <f>VLOOKUP(E15,studia!$F$1:$I$10,2,FALSE)</f>
        <v>Automatyka Przemysłowa</v>
      </c>
      <c r="C15" s="20" t="str">
        <f>VLOOKUP(E15,studia!$F$1:$I$10,3,FALSE)</f>
        <v>inż.</v>
      </c>
      <c r="D15" s="20">
        <f>VLOOKUP(E15,studia!$F$1:$I$10,4,FALSE)</f>
        <v>0</v>
      </c>
      <c r="E15" s="35" t="s">
        <v>474</v>
      </c>
      <c r="F15" s="157"/>
      <c r="G15" s="35" t="s">
        <v>662</v>
      </c>
      <c r="H15" s="35" t="s">
        <v>663</v>
      </c>
      <c r="I15" s="35" t="s">
        <v>664</v>
      </c>
      <c r="J15" s="35" t="s">
        <v>658</v>
      </c>
      <c r="K15" s="19" t="str">
        <f>VLOOKUP(J15,Prowadzacy!$F$3:$J$116,2,FALSE)</f>
        <v>Piotr</v>
      </c>
      <c r="L15" s="19" t="str">
        <f>VLOOKUP(J15,Prowadzacy!$F$3:$K$116,3,FALSE)</f>
        <v>Eugeniusz</v>
      </c>
      <c r="M15" s="19" t="str">
        <f>VLOOKUP(J15,Prowadzacy!$F$3:$K$116,4,FALSE)</f>
        <v>Pierz</v>
      </c>
      <c r="N15" s="20" t="str">
        <f>VLOOKUP(J15,Prowadzacy!$F$3:$M$116,8,FALSE)</f>
        <v xml:space="preserve">Piotr | Pierz | Dr inż. |  ( 05232 ) </v>
      </c>
      <c r="O15" s="19" t="str">
        <f>VLOOKUP(J15,Prowadzacy!$F$3:$K$116,5,FALSE)</f>
        <v>K36W05D02</v>
      </c>
      <c r="P15" s="20" t="str">
        <f>VLOOKUP(J15,Prowadzacy!$F$3:$K$116,6,FALSE)</f>
        <v>ZAS</v>
      </c>
      <c r="Q15" s="34" t="s">
        <v>771</v>
      </c>
      <c r="R15" s="20" t="str">
        <f>VLOOKUP(Q15,Prowadzacy!$F$3:$K$116,2,FALSE)</f>
        <v>Janusz</v>
      </c>
      <c r="S15" s="20" t="str">
        <f>VLOOKUP(Q15,Prowadzacy!$F$3:$K$116,3,FALSE)</f>
        <v>Kazimierz</v>
      </c>
      <c r="T15" s="20" t="str">
        <f>VLOOKUP(Q15,Prowadzacy!$F$3:$K$116,4,FALSE)</f>
        <v>Staszewski</v>
      </c>
      <c r="U15" s="20" t="str">
        <f>VLOOKUP(Q15,Prowadzacy!$F$3:$M$116,8,FALSE)</f>
        <v xml:space="preserve">Janusz | Staszewski | Dr inż. |  ( 05263 ) </v>
      </c>
      <c r="V15" s="35"/>
      <c r="W15" s="34" t="s">
        <v>217</v>
      </c>
      <c r="X15" s="35"/>
      <c r="Y15" s="34"/>
      <c r="Z15" s="10"/>
      <c r="AA15" s="9"/>
      <c r="AB15" s="9"/>
      <c r="AC15" s="9"/>
      <c r="AD15" s="9"/>
      <c r="AE15" s="9"/>
      <c r="AF15" s="9"/>
      <c r="AG15" s="9"/>
      <c r="AH15" s="9"/>
      <c r="AI15" s="9"/>
      <c r="AJ15" s="9"/>
      <c r="AK15" s="9"/>
    </row>
    <row r="16" spans="1:61" ht="65.25">
      <c r="A16" s="151">
        <v>11</v>
      </c>
      <c r="B16" s="20" t="str">
        <f>VLOOKUP(E16,studia!$F$1:$I$10,2,FALSE)</f>
        <v>Automatyka Przemysłowa</v>
      </c>
      <c r="C16" s="20" t="str">
        <f>VLOOKUP(E16,studia!$F$1:$I$10,3,FALSE)</f>
        <v>inż.</v>
      </c>
      <c r="D16" s="20">
        <f>VLOOKUP(E16,studia!$F$1:$I$10,4,FALSE)</f>
        <v>0</v>
      </c>
      <c r="E16" s="35" t="s">
        <v>474</v>
      </c>
      <c r="F16" s="157"/>
      <c r="G16" s="35" t="s">
        <v>665</v>
      </c>
      <c r="H16" s="35" t="s">
        <v>666</v>
      </c>
      <c r="I16" s="35" t="s">
        <v>667</v>
      </c>
      <c r="J16" s="35" t="s">
        <v>658</v>
      </c>
      <c r="K16" s="19" t="str">
        <f>VLOOKUP(J16,Prowadzacy!$F$3:$J$116,2,FALSE)</f>
        <v>Piotr</v>
      </c>
      <c r="L16" s="19" t="str">
        <f>VLOOKUP(J16,Prowadzacy!$F$3:$K$116,3,FALSE)</f>
        <v>Eugeniusz</v>
      </c>
      <c r="M16" s="19" t="str">
        <f>VLOOKUP(J16,Prowadzacy!$F$3:$K$116,4,FALSE)</f>
        <v>Pierz</v>
      </c>
      <c r="N16" s="20" t="str">
        <f>VLOOKUP(J16,Prowadzacy!$F$3:$M$116,8,FALSE)</f>
        <v xml:space="preserve">Piotr | Pierz | Dr inż. |  ( 05232 ) </v>
      </c>
      <c r="O16" s="19" t="str">
        <f>VLOOKUP(J16,Prowadzacy!$F$3:$K$116,5,FALSE)</f>
        <v>K36W05D02</v>
      </c>
      <c r="P16" s="20" t="str">
        <f>VLOOKUP(J16,Prowadzacy!$F$3:$K$116,6,FALSE)</f>
        <v>ZAS</v>
      </c>
      <c r="Q16" s="34" t="s">
        <v>771</v>
      </c>
      <c r="R16" s="20" t="str">
        <f>VLOOKUP(Q16,Prowadzacy!$F$3:$K$116,2,FALSE)</f>
        <v>Janusz</v>
      </c>
      <c r="S16" s="20" t="str">
        <f>VLOOKUP(Q16,Prowadzacy!$F$3:$K$116,3,FALSE)</f>
        <v>Kazimierz</v>
      </c>
      <c r="T16" s="20" t="str">
        <f>VLOOKUP(Q16,Prowadzacy!$F$3:$K$116,4,FALSE)</f>
        <v>Staszewski</v>
      </c>
      <c r="U16" s="20" t="str">
        <f>VLOOKUP(Q16,Prowadzacy!$F$3:$M$116,8,FALSE)</f>
        <v xml:space="preserve">Janusz | Staszewski | Dr inż. |  ( 05263 ) </v>
      </c>
      <c r="V16" s="35"/>
      <c r="W16" s="34" t="s">
        <v>217</v>
      </c>
      <c r="X16" s="35"/>
      <c r="Y16" s="34"/>
      <c r="Z16" s="10"/>
      <c r="AA16" s="9"/>
      <c r="AB16" s="9"/>
      <c r="AC16" s="9"/>
      <c r="AD16" s="9"/>
      <c r="AE16" s="9"/>
      <c r="AF16" s="9"/>
      <c r="AG16" s="9"/>
      <c r="AH16" s="9"/>
      <c r="AI16" s="9"/>
      <c r="AJ16" s="9"/>
      <c r="AK16" s="9"/>
    </row>
    <row r="17" spans="1:37" ht="65.25">
      <c r="A17" s="151">
        <v>12</v>
      </c>
      <c r="B17" s="20" t="str">
        <f>VLOOKUP(E17,studia!$F$1:$I$10,2,FALSE)</f>
        <v>Automatyka Przemysłowa</v>
      </c>
      <c r="C17" s="20" t="str">
        <f>VLOOKUP(E17,studia!$F$1:$I$10,3,FALSE)</f>
        <v>inż.</v>
      </c>
      <c r="D17" s="20">
        <f>VLOOKUP(E17,studia!$F$1:$I$10,4,FALSE)</f>
        <v>0</v>
      </c>
      <c r="E17" s="35" t="s">
        <v>474</v>
      </c>
      <c r="F17" s="158" t="s">
        <v>2179</v>
      </c>
      <c r="G17" s="35" t="s">
        <v>704</v>
      </c>
      <c r="H17" s="35" t="s">
        <v>705</v>
      </c>
      <c r="I17" s="35" t="s">
        <v>706</v>
      </c>
      <c r="J17" s="35" t="s">
        <v>703</v>
      </c>
      <c r="K17" s="19" t="str">
        <f>VLOOKUP(J17,Prowadzacy!$F$3:$J$116,2,FALSE)</f>
        <v>Paweł</v>
      </c>
      <c r="L17" s="19" t="str">
        <f>VLOOKUP(J17,Prowadzacy!$F$3:$K$116,3,FALSE)</f>
        <v>Adam</v>
      </c>
      <c r="M17" s="19" t="str">
        <f>VLOOKUP(J17,Prowadzacy!$F$3:$K$116,4,FALSE)</f>
        <v>Regulski</v>
      </c>
      <c r="N17" s="20" t="str">
        <f>VLOOKUP(J17,Prowadzacy!$F$3:$M$116,8,FALSE)</f>
        <v xml:space="preserve">Paweł | Regulski | Dr inż. |  ( 52340 ) </v>
      </c>
      <c r="O17" s="19" t="str">
        <f>VLOOKUP(J17,Prowadzacy!$F$3:$K$116,5,FALSE)</f>
        <v>K36W05D02</v>
      </c>
      <c r="P17" s="20" t="str">
        <f>VLOOKUP(J17,Prowadzacy!$F$3:$K$116,6,FALSE)</f>
        <v>ZAS</v>
      </c>
      <c r="Q17" s="34" t="s">
        <v>753</v>
      </c>
      <c r="R17" s="20" t="str">
        <f>VLOOKUP(Q17,Prowadzacy!$F$3:$K$116,2,FALSE)</f>
        <v>Daniel</v>
      </c>
      <c r="S17" s="20" t="str">
        <f>VLOOKUP(Q17,Prowadzacy!$F$3:$K$116,3,FALSE)</f>
        <v>Łukasz</v>
      </c>
      <c r="T17" s="20" t="str">
        <f>VLOOKUP(Q17,Prowadzacy!$F$3:$K$116,4,FALSE)</f>
        <v>Bejmert</v>
      </c>
      <c r="U17" s="20" t="str">
        <f>VLOOKUP(Q17,Prowadzacy!$F$3:$M$116,8,FALSE)</f>
        <v xml:space="preserve">Daniel | Bejmert | Dr inż. |  ( 05285 ) </v>
      </c>
      <c r="V17" s="35"/>
      <c r="W17" s="34" t="s">
        <v>217</v>
      </c>
      <c r="X17" s="35"/>
      <c r="Y17" s="34"/>
      <c r="Z17" s="10"/>
      <c r="AA17" s="9"/>
      <c r="AB17" s="9"/>
      <c r="AC17" s="9"/>
      <c r="AD17" s="9"/>
      <c r="AE17" s="9"/>
      <c r="AF17" s="9"/>
      <c r="AG17" s="9"/>
      <c r="AH17" s="9"/>
      <c r="AI17" s="9"/>
      <c r="AJ17" s="9"/>
      <c r="AK17" s="9"/>
    </row>
    <row r="18" spans="1:37" ht="52.5">
      <c r="A18" s="151">
        <v>13</v>
      </c>
      <c r="B18" s="20" t="str">
        <f>VLOOKUP(E18,studia!$F$1:$I$10,2,FALSE)</f>
        <v>Automatyka Przemysłowa</v>
      </c>
      <c r="C18" s="20" t="str">
        <f>VLOOKUP(E18,studia!$F$1:$I$10,3,FALSE)</f>
        <v>inż.</v>
      </c>
      <c r="D18" s="20">
        <f>VLOOKUP(E18,studia!$F$1:$I$10,4,FALSE)</f>
        <v>0</v>
      </c>
      <c r="E18" s="35" t="s">
        <v>474</v>
      </c>
      <c r="F18" s="158" t="s">
        <v>2179</v>
      </c>
      <c r="G18" s="35" t="s">
        <v>757</v>
      </c>
      <c r="H18" s="35" t="s">
        <v>758</v>
      </c>
      <c r="I18" s="35" t="s">
        <v>1816</v>
      </c>
      <c r="J18" s="35" t="s">
        <v>759</v>
      </c>
      <c r="K18" s="19" t="str">
        <f>VLOOKUP(J18,Prowadzacy!$F$3:$J$116,2,FALSE)</f>
        <v>Krzysztof</v>
      </c>
      <c r="L18" s="19" t="str">
        <f>VLOOKUP(J18,Prowadzacy!$F$3:$K$116,3,FALSE)</f>
        <v>Jacek</v>
      </c>
      <c r="M18" s="19" t="str">
        <f>VLOOKUP(J18,Prowadzacy!$F$3:$K$116,4,FALSE)</f>
        <v>Solak</v>
      </c>
      <c r="N18" s="20" t="str">
        <f>VLOOKUP(J18,Prowadzacy!$F$3:$M$116,8,FALSE)</f>
        <v xml:space="preserve">Krzysztof | Solak | Dr inż. |  ( 05296 ) </v>
      </c>
      <c r="O18" s="19" t="str">
        <f>VLOOKUP(J18,Prowadzacy!$F$3:$K$116,5,FALSE)</f>
        <v>K36W05D02</v>
      </c>
      <c r="P18" s="20" t="str">
        <f>VLOOKUP(J18,Prowadzacy!$F$3:$K$116,6,FALSE)</f>
        <v>ZAS</v>
      </c>
      <c r="Q18" s="34" t="s">
        <v>703</v>
      </c>
      <c r="R18" s="20" t="str">
        <f>VLOOKUP(Q18,Prowadzacy!$F$3:$K$116,2,FALSE)</f>
        <v>Paweł</v>
      </c>
      <c r="S18" s="20" t="str">
        <f>VLOOKUP(Q18,Prowadzacy!$F$3:$K$116,3,FALSE)</f>
        <v>Adam</v>
      </c>
      <c r="T18" s="20" t="str">
        <f>VLOOKUP(Q18,Prowadzacy!$F$3:$K$116,4,FALSE)</f>
        <v>Regulski</v>
      </c>
      <c r="U18" s="20" t="str">
        <f>VLOOKUP(Q18,Prowadzacy!$F$3:$M$116,8,FALSE)</f>
        <v xml:space="preserve">Paweł | Regulski | Dr inż. |  ( 52340 ) </v>
      </c>
      <c r="V18" s="35"/>
      <c r="W18" s="34" t="s">
        <v>217</v>
      </c>
      <c r="X18" s="35"/>
      <c r="Y18" s="34"/>
      <c r="Z18" s="10"/>
      <c r="AA18" s="9"/>
      <c r="AB18" s="9"/>
      <c r="AC18" s="9"/>
      <c r="AD18" s="9"/>
      <c r="AE18" s="9"/>
      <c r="AF18" s="9"/>
      <c r="AG18" s="9"/>
      <c r="AH18" s="9"/>
      <c r="AI18" s="9"/>
      <c r="AJ18" s="9"/>
      <c r="AK18" s="9"/>
    </row>
    <row r="19" spans="1:37" ht="52.5">
      <c r="A19" s="151">
        <v>14</v>
      </c>
      <c r="B19" s="20" t="str">
        <f>VLOOKUP(E19,studia!$F$1:$I$10,2,FALSE)</f>
        <v>Automatyka Przemysłowa</v>
      </c>
      <c r="C19" s="20" t="str">
        <f>VLOOKUP(E19,studia!$F$1:$I$10,3,FALSE)</f>
        <v>inż.</v>
      </c>
      <c r="D19" s="20">
        <f>VLOOKUP(E19,studia!$F$1:$I$10,4,FALSE)</f>
        <v>0</v>
      </c>
      <c r="E19" s="35" t="s">
        <v>474</v>
      </c>
      <c r="F19" s="158" t="s">
        <v>2179</v>
      </c>
      <c r="G19" s="35" t="s">
        <v>760</v>
      </c>
      <c r="H19" s="35" t="s">
        <v>761</v>
      </c>
      <c r="I19" s="35" t="s">
        <v>1817</v>
      </c>
      <c r="J19" s="35" t="s">
        <v>759</v>
      </c>
      <c r="K19" s="19" t="str">
        <f>VLOOKUP(J19,Prowadzacy!$F$3:$J$116,2,FALSE)</f>
        <v>Krzysztof</v>
      </c>
      <c r="L19" s="19" t="str">
        <f>VLOOKUP(J19,Prowadzacy!$F$3:$K$116,3,FALSE)</f>
        <v>Jacek</v>
      </c>
      <c r="M19" s="19" t="str">
        <f>VLOOKUP(J19,Prowadzacy!$F$3:$K$116,4,FALSE)</f>
        <v>Solak</v>
      </c>
      <c r="N19" s="20" t="str">
        <f>VLOOKUP(J19,Prowadzacy!$F$3:$M$116,8,FALSE)</f>
        <v xml:space="preserve">Krzysztof | Solak | Dr inż. |  ( 05296 ) </v>
      </c>
      <c r="O19" s="19" t="str">
        <f>VLOOKUP(J19,Prowadzacy!$F$3:$K$116,5,FALSE)</f>
        <v>K36W05D02</v>
      </c>
      <c r="P19" s="20" t="str">
        <f>VLOOKUP(J19,Prowadzacy!$F$3:$K$116,6,FALSE)</f>
        <v>ZAS</v>
      </c>
      <c r="Q19" s="34" t="s">
        <v>703</v>
      </c>
      <c r="R19" s="20" t="str">
        <f>VLOOKUP(Q19,Prowadzacy!$F$3:$K$116,2,FALSE)</f>
        <v>Paweł</v>
      </c>
      <c r="S19" s="20" t="str">
        <f>VLOOKUP(Q19,Prowadzacy!$F$3:$K$116,3,FALSE)</f>
        <v>Adam</v>
      </c>
      <c r="T19" s="20" t="str">
        <f>VLOOKUP(Q19,Prowadzacy!$F$3:$K$116,4,FALSE)</f>
        <v>Regulski</v>
      </c>
      <c r="U19" s="20" t="str">
        <f>VLOOKUP(Q19,Prowadzacy!$F$3:$M$116,8,FALSE)</f>
        <v xml:space="preserve">Paweł | Regulski | Dr inż. |  ( 52340 ) </v>
      </c>
      <c r="V19" s="35"/>
      <c r="W19" s="34" t="s">
        <v>217</v>
      </c>
      <c r="X19" s="35"/>
      <c r="Y19" s="34"/>
      <c r="Z19" s="10"/>
      <c r="AA19" s="9"/>
      <c r="AB19" s="9"/>
      <c r="AC19" s="9"/>
      <c r="AD19" s="9"/>
      <c r="AE19" s="9"/>
      <c r="AF19" s="9"/>
      <c r="AG19" s="9"/>
      <c r="AH19" s="9"/>
      <c r="AI19" s="9"/>
      <c r="AJ19" s="9"/>
      <c r="AK19" s="9"/>
    </row>
    <row r="20" spans="1:37" ht="52.5">
      <c r="A20" s="151">
        <v>15</v>
      </c>
      <c r="B20" s="20" t="str">
        <f>VLOOKUP(E20,studia!$F$1:$I$10,2,FALSE)</f>
        <v>Automatyka Przemysłowa</v>
      </c>
      <c r="C20" s="20" t="str">
        <f>VLOOKUP(E20,studia!$F$1:$I$10,3,FALSE)</f>
        <v>inż.</v>
      </c>
      <c r="D20" s="20">
        <f>VLOOKUP(E20,studia!$F$1:$I$10,4,FALSE)</f>
        <v>0</v>
      </c>
      <c r="E20" s="35" t="s">
        <v>474</v>
      </c>
      <c r="F20" s="158" t="s">
        <v>2179</v>
      </c>
      <c r="G20" s="35" t="s">
        <v>762</v>
      </c>
      <c r="H20" s="35" t="s">
        <v>763</v>
      </c>
      <c r="I20" s="35" t="s">
        <v>1818</v>
      </c>
      <c r="J20" s="35" t="s">
        <v>759</v>
      </c>
      <c r="K20" s="19" t="str">
        <f>VLOOKUP(J20,Prowadzacy!$F$3:$J$116,2,FALSE)</f>
        <v>Krzysztof</v>
      </c>
      <c r="L20" s="19" t="str">
        <f>VLOOKUP(J20,Prowadzacy!$F$3:$K$116,3,FALSE)</f>
        <v>Jacek</v>
      </c>
      <c r="M20" s="19" t="str">
        <f>VLOOKUP(J20,Prowadzacy!$F$3:$K$116,4,FALSE)</f>
        <v>Solak</v>
      </c>
      <c r="N20" s="20" t="str">
        <f>VLOOKUP(J20,Prowadzacy!$F$3:$M$116,8,FALSE)</f>
        <v xml:space="preserve">Krzysztof | Solak | Dr inż. |  ( 05296 ) </v>
      </c>
      <c r="O20" s="19" t="str">
        <f>VLOOKUP(J20,Prowadzacy!$F$3:$K$116,5,FALSE)</f>
        <v>K36W05D02</v>
      </c>
      <c r="P20" s="20" t="str">
        <f>VLOOKUP(J20,Prowadzacy!$F$3:$K$116,6,FALSE)</f>
        <v>ZAS</v>
      </c>
      <c r="Q20" s="34" t="s">
        <v>703</v>
      </c>
      <c r="R20" s="20" t="str">
        <f>VLOOKUP(Q20,Prowadzacy!$F$3:$K$116,2,FALSE)</f>
        <v>Paweł</v>
      </c>
      <c r="S20" s="20" t="str">
        <f>VLOOKUP(Q20,Prowadzacy!$F$3:$K$116,3,FALSE)</f>
        <v>Adam</v>
      </c>
      <c r="T20" s="20" t="str">
        <f>VLOOKUP(Q20,Prowadzacy!$F$3:$K$116,4,FALSE)</f>
        <v>Regulski</v>
      </c>
      <c r="U20" s="20" t="str">
        <f>VLOOKUP(Q20,Prowadzacy!$F$3:$M$116,8,FALSE)</f>
        <v xml:space="preserve">Paweł | Regulski | Dr inż. |  ( 52340 ) </v>
      </c>
      <c r="V20" s="35"/>
      <c r="W20" s="34" t="s">
        <v>217</v>
      </c>
      <c r="X20" s="35"/>
      <c r="Y20" s="34"/>
      <c r="Z20" s="10"/>
      <c r="AA20" s="9"/>
      <c r="AB20" s="9"/>
      <c r="AC20" s="9"/>
      <c r="AD20" s="9"/>
      <c r="AE20" s="9"/>
      <c r="AF20" s="9"/>
      <c r="AG20" s="9"/>
      <c r="AH20" s="9"/>
      <c r="AI20" s="9"/>
      <c r="AJ20" s="9"/>
      <c r="AK20" s="9"/>
    </row>
    <row r="21" spans="1:37" ht="52.5">
      <c r="A21" s="151">
        <v>16</v>
      </c>
      <c r="B21" s="20" t="str">
        <f>VLOOKUP(E21,studia!$F$1:$I$10,2,FALSE)</f>
        <v>Automatyka Przemysłowa</v>
      </c>
      <c r="C21" s="20" t="str">
        <f>VLOOKUP(E21,studia!$F$1:$I$10,3,FALSE)</f>
        <v>inż.</v>
      </c>
      <c r="D21" s="20">
        <f>VLOOKUP(E21,studia!$F$1:$I$10,4,FALSE)</f>
        <v>0</v>
      </c>
      <c r="E21" s="35" t="s">
        <v>474</v>
      </c>
      <c r="F21" s="157"/>
      <c r="G21" s="35" t="s">
        <v>764</v>
      </c>
      <c r="H21" s="35" t="s">
        <v>765</v>
      </c>
      <c r="I21" s="35" t="s">
        <v>1819</v>
      </c>
      <c r="J21" s="35" t="s">
        <v>759</v>
      </c>
      <c r="K21" s="19" t="str">
        <f>VLOOKUP(J21,Prowadzacy!$F$3:$J$116,2,FALSE)</f>
        <v>Krzysztof</v>
      </c>
      <c r="L21" s="19" t="str">
        <f>VLOOKUP(J21,Prowadzacy!$F$3:$K$116,3,FALSE)</f>
        <v>Jacek</v>
      </c>
      <c r="M21" s="19" t="str">
        <f>VLOOKUP(J21,Prowadzacy!$F$3:$K$116,4,FALSE)</f>
        <v>Solak</v>
      </c>
      <c r="N21" s="20" t="str">
        <f>VLOOKUP(J21,Prowadzacy!$F$3:$M$116,8,FALSE)</f>
        <v xml:space="preserve">Krzysztof | Solak | Dr inż. |  ( 05296 ) </v>
      </c>
      <c r="O21" s="19" t="str">
        <f>VLOOKUP(J21,Prowadzacy!$F$3:$K$116,5,FALSE)</f>
        <v>K36W05D02</v>
      </c>
      <c r="P21" s="20" t="str">
        <f>VLOOKUP(J21,Prowadzacy!$F$3:$K$116,6,FALSE)</f>
        <v>ZAS</v>
      </c>
      <c r="Q21" s="34" t="s">
        <v>703</v>
      </c>
      <c r="R21" s="20" t="str">
        <f>VLOOKUP(Q21,Prowadzacy!$F$3:$K$116,2,FALSE)</f>
        <v>Paweł</v>
      </c>
      <c r="S21" s="20" t="str">
        <f>VLOOKUP(Q21,Prowadzacy!$F$3:$K$116,3,FALSE)</f>
        <v>Adam</v>
      </c>
      <c r="T21" s="20" t="str">
        <f>VLOOKUP(Q21,Prowadzacy!$F$3:$K$116,4,FALSE)</f>
        <v>Regulski</v>
      </c>
      <c r="U21" s="20" t="str">
        <f>VLOOKUP(Q21,Prowadzacy!$F$3:$M$116,8,FALSE)</f>
        <v xml:space="preserve">Paweł | Regulski | Dr inż. |  ( 52340 ) </v>
      </c>
      <c r="V21" s="35"/>
      <c r="W21" s="34" t="s">
        <v>217</v>
      </c>
      <c r="X21" s="35"/>
      <c r="Y21" s="34"/>
      <c r="Z21" s="10"/>
      <c r="AA21" s="9"/>
      <c r="AB21" s="9"/>
      <c r="AC21" s="9"/>
      <c r="AD21" s="9"/>
      <c r="AE21" s="9"/>
      <c r="AF21" s="9"/>
      <c r="AG21" s="9"/>
      <c r="AH21" s="9"/>
      <c r="AI21" s="9"/>
      <c r="AJ21" s="9"/>
      <c r="AK21" s="9"/>
    </row>
    <row r="22" spans="1:37" ht="52.5">
      <c r="A22" s="151">
        <v>17</v>
      </c>
      <c r="B22" s="20" t="str">
        <f>VLOOKUP(E22,studia!$F$1:$I$10,2,FALSE)</f>
        <v>Automatyka Przemysłowa</v>
      </c>
      <c r="C22" s="20" t="str">
        <f>VLOOKUP(E22,studia!$F$1:$I$10,3,FALSE)</f>
        <v>inż.</v>
      </c>
      <c r="D22" s="20">
        <f>VLOOKUP(E22,studia!$F$1:$I$10,4,FALSE)</f>
        <v>0</v>
      </c>
      <c r="E22" s="35" t="s">
        <v>474</v>
      </c>
      <c r="F22" s="158" t="s">
        <v>2179</v>
      </c>
      <c r="G22" s="35" t="s">
        <v>766</v>
      </c>
      <c r="H22" s="35" t="s">
        <v>767</v>
      </c>
      <c r="I22" s="35" t="s">
        <v>1820</v>
      </c>
      <c r="J22" s="35" t="s">
        <v>759</v>
      </c>
      <c r="K22" s="19" t="str">
        <f>VLOOKUP(J22,Prowadzacy!$F$3:$J$116,2,FALSE)</f>
        <v>Krzysztof</v>
      </c>
      <c r="L22" s="19" t="str">
        <f>VLOOKUP(J22,Prowadzacy!$F$3:$K$116,3,FALSE)</f>
        <v>Jacek</v>
      </c>
      <c r="M22" s="19" t="str">
        <f>VLOOKUP(J22,Prowadzacy!$F$3:$K$116,4,FALSE)</f>
        <v>Solak</v>
      </c>
      <c r="N22" s="20" t="str">
        <f>VLOOKUP(J22,Prowadzacy!$F$3:$M$116,8,FALSE)</f>
        <v xml:space="preserve">Krzysztof | Solak | Dr inż. |  ( 05296 ) </v>
      </c>
      <c r="O22" s="19" t="str">
        <f>VLOOKUP(J22,Prowadzacy!$F$3:$K$116,5,FALSE)</f>
        <v>K36W05D02</v>
      </c>
      <c r="P22" s="20" t="str">
        <f>VLOOKUP(J22,Prowadzacy!$F$3:$K$116,6,FALSE)</f>
        <v>ZAS</v>
      </c>
      <c r="Q22" s="34" t="s">
        <v>703</v>
      </c>
      <c r="R22" s="20" t="str">
        <f>VLOOKUP(Q22,Prowadzacy!$F$3:$K$116,2,FALSE)</f>
        <v>Paweł</v>
      </c>
      <c r="S22" s="20" t="str">
        <f>VLOOKUP(Q22,Prowadzacy!$F$3:$K$116,3,FALSE)</f>
        <v>Adam</v>
      </c>
      <c r="T22" s="20" t="str">
        <f>VLOOKUP(Q22,Prowadzacy!$F$3:$K$116,4,FALSE)</f>
        <v>Regulski</v>
      </c>
      <c r="U22" s="20" t="str">
        <f>VLOOKUP(Q22,Prowadzacy!$F$3:$M$116,8,FALSE)</f>
        <v xml:space="preserve">Paweł | Regulski | Dr inż. |  ( 52340 ) </v>
      </c>
      <c r="V22" s="35"/>
      <c r="W22" s="34" t="s">
        <v>217</v>
      </c>
      <c r="X22" s="35"/>
      <c r="Y22" s="34"/>
      <c r="Z22" s="10"/>
      <c r="AA22" s="9"/>
      <c r="AB22" s="9"/>
      <c r="AC22" s="9"/>
      <c r="AD22" s="9"/>
      <c r="AE22" s="9"/>
      <c r="AF22" s="9"/>
      <c r="AG22" s="9"/>
      <c r="AH22" s="9"/>
      <c r="AI22" s="9"/>
      <c r="AJ22" s="9"/>
      <c r="AK22" s="9"/>
    </row>
    <row r="23" spans="1:37" ht="39.75">
      <c r="A23" s="151">
        <v>18</v>
      </c>
      <c r="B23" s="20" t="str">
        <f>VLOOKUP(E23,studia!$F$1:$I$10,2,FALSE)</f>
        <v>Automatyka Przemysłowa</v>
      </c>
      <c r="C23" s="20" t="str">
        <f>VLOOKUP(E23,studia!$F$1:$I$10,3,FALSE)</f>
        <v>inż.</v>
      </c>
      <c r="D23" s="20">
        <f>VLOOKUP(E23,studia!$F$1:$I$10,4,FALSE)</f>
        <v>0</v>
      </c>
      <c r="E23" s="35" t="s">
        <v>474</v>
      </c>
      <c r="F23" s="158" t="s">
        <v>2179</v>
      </c>
      <c r="G23" s="35" t="s">
        <v>768</v>
      </c>
      <c r="H23" s="35" t="s">
        <v>769</v>
      </c>
      <c r="I23" s="35" t="s">
        <v>770</v>
      </c>
      <c r="J23" s="35" t="s">
        <v>771</v>
      </c>
      <c r="K23" s="19" t="str">
        <f>VLOOKUP(J23,Prowadzacy!$F$3:$J$116,2,FALSE)</f>
        <v>Janusz</v>
      </c>
      <c r="L23" s="19" t="str">
        <f>VLOOKUP(J23,Prowadzacy!$F$3:$K$116,3,FALSE)</f>
        <v>Kazimierz</v>
      </c>
      <c r="M23" s="19" t="str">
        <f>VLOOKUP(J23,Prowadzacy!$F$3:$K$116,4,FALSE)</f>
        <v>Staszewski</v>
      </c>
      <c r="N23" s="20" t="str">
        <f>VLOOKUP(J23,Prowadzacy!$F$3:$M$116,8,FALSE)</f>
        <v xml:space="preserve">Janusz | Staszewski | Dr inż. |  ( 05263 ) </v>
      </c>
      <c r="O23" s="19" t="str">
        <f>VLOOKUP(J23,Prowadzacy!$F$3:$K$116,5,FALSE)</f>
        <v>K36W05D02</v>
      </c>
      <c r="P23" s="20" t="str">
        <f>VLOOKUP(J23,Prowadzacy!$F$3:$K$116,6,FALSE)</f>
        <v>ZAS</v>
      </c>
      <c r="Q23" s="34" t="s">
        <v>658</v>
      </c>
      <c r="R23" s="20" t="str">
        <f>VLOOKUP(Q23,Prowadzacy!$F$3:$K$116,2,FALSE)</f>
        <v>Piotr</v>
      </c>
      <c r="S23" s="20" t="str">
        <f>VLOOKUP(Q23,Prowadzacy!$F$3:$K$116,3,FALSE)</f>
        <v>Eugeniusz</v>
      </c>
      <c r="T23" s="20" t="str">
        <f>VLOOKUP(Q23,Prowadzacy!$F$3:$K$116,4,FALSE)</f>
        <v>Pierz</v>
      </c>
      <c r="U23" s="20" t="str">
        <f>VLOOKUP(Q23,Prowadzacy!$F$3:$M$116,8,FALSE)</f>
        <v xml:space="preserve">Piotr | Pierz | Dr inż. |  ( 05232 ) </v>
      </c>
      <c r="V23" s="35"/>
      <c r="W23" s="34" t="s">
        <v>217</v>
      </c>
      <c r="X23" s="35"/>
      <c r="Y23" s="34"/>
      <c r="Z23" s="10"/>
      <c r="AA23" s="9"/>
      <c r="AB23" s="9"/>
      <c r="AC23" s="9"/>
      <c r="AD23" s="9"/>
      <c r="AE23" s="9"/>
      <c r="AF23" s="9"/>
      <c r="AG23" s="9"/>
      <c r="AH23" s="9"/>
      <c r="AI23" s="9"/>
      <c r="AJ23" s="9"/>
      <c r="AK23" s="9"/>
    </row>
    <row r="24" spans="1:37" ht="27">
      <c r="A24" s="151">
        <v>19</v>
      </c>
      <c r="B24" s="20" t="str">
        <f>VLOOKUP(E24,studia!$F$1:$I$10,2,FALSE)</f>
        <v>Automatyka Przemysłowa</v>
      </c>
      <c r="C24" s="20" t="str">
        <f>VLOOKUP(E24,studia!$F$1:$I$10,3,FALSE)</f>
        <v>inż.</v>
      </c>
      <c r="D24" s="20">
        <f>VLOOKUP(E24,studia!$F$1:$I$10,4,FALSE)</f>
        <v>0</v>
      </c>
      <c r="E24" s="35" t="s">
        <v>474</v>
      </c>
      <c r="F24" s="158" t="s">
        <v>2179</v>
      </c>
      <c r="G24" s="35" t="s">
        <v>772</v>
      </c>
      <c r="H24" s="35" t="s">
        <v>773</v>
      </c>
      <c r="I24" s="35" t="s">
        <v>774</v>
      </c>
      <c r="J24" s="35" t="s">
        <v>771</v>
      </c>
      <c r="K24" s="19" t="str">
        <f>VLOOKUP(J24,Prowadzacy!$F$3:$J$116,2,FALSE)</f>
        <v>Janusz</v>
      </c>
      <c r="L24" s="19" t="str">
        <f>VLOOKUP(J24,Prowadzacy!$F$3:$K$116,3,FALSE)</f>
        <v>Kazimierz</v>
      </c>
      <c r="M24" s="19" t="str">
        <f>VLOOKUP(J24,Prowadzacy!$F$3:$K$116,4,FALSE)</f>
        <v>Staszewski</v>
      </c>
      <c r="N24" s="20" t="str">
        <f>VLOOKUP(J24,Prowadzacy!$F$3:$M$116,8,FALSE)</f>
        <v xml:space="preserve">Janusz | Staszewski | Dr inż. |  ( 05263 ) </v>
      </c>
      <c r="O24" s="19" t="str">
        <f>VLOOKUP(J24,Prowadzacy!$F$3:$K$116,5,FALSE)</f>
        <v>K36W05D02</v>
      </c>
      <c r="P24" s="20" t="str">
        <f>VLOOKUP(J24,Prowadzacy!$F$3:$K$116,6,FALSE)</f>
        <v>ZAS</v>
      </c>
      <c r="Q24" s="34" t="s">
        <v>658</v>
      </c>
      <c r="R24" s="20" t="str">
        <f>VLOOKUP(Q24,Prowadzacy!$F$3:$K$116,2,FALSE)</f>
        <v>Piotr</v>
      </c>
      <c r="S24" s="20" t="str">
        <f>VLOOKUP(Q24,Prowadzacy!$F$3:$K$116,3,FALSE)</f>
        <v>Eugeniusz</v>
      </c>
      <c r="T24" s="20" t="str">
        <f>VLOOKUP(Q24,Prowadzacy!$F$3:$K$116,4,FALSE)</f>
        <v>Pierz</v>
      </c>
      <c r="U24" s="20" t="str">
        <f>VLOOKUP(Q24,Prowadzacy!$F$3:$M$116,8,FALSE)</f>
        <v xml:space="preserve">Piotr | Pierz | Dr inż. |  ( 05232 ) </v>
      </c>
      <c r="V24" s="35"/>
      <c r="W24" s="34" t="s">
        <v>217</v>
      </c>
      <c r="X24" s="35"/>
      <c r="Y24" s="34"/>
      <c r="Z24" s="10"/>
      <c r="AA24" s="9"/>
      <c r="AB24" s="9"/>
      <c r="AC24" s="9"/>
      <c r="AD24" s="9"/>
      <c r="AE24" s="9"/>
      <c r="AF24" s="9"/>
      <c r="AG24" s="9"/>
      <c r="AH24" s="9"/>
      <c r="AI24" s="9"/>
      <c r="AJ24" s="9"/>
      <c r="AK24" s="9"/>
    </row>
    <row r="25" spans="1:37" ht="65.25">
      <c r="A25" s="151">
        <v>20</v>
      </c>
      <c r="B25" s="20" t="str">
        <f>VLOOKUP(E25,studia!$F$1:$I$10,2,FALSE)</f>
        <v>Automatyka Przemysłowa</v>
      </c>
      <c r="C25" s="20" t="str">
        <f>VLOOKUP(E25,studia!$F$1:$I$10,3,FALSE)</f>
        <v>inż.</v>
      </c>
      <c r="D25" s="20">
        <f>VLOOKUP(E25,studia!$F$1:$I$10,4,FALSE)</f>
        <v>0</v>
      </c>
      <c r="E25" s="35" t="s">
        <v>474</v>
      </c>
      <c r="F25" s="158" t="s">
        <v>2179</v>
      </c>
      <c r="G25" s="35" t="s">
        <v>718</v>
      </c>
      <c r="H25" s="35" t="s">
        <v>719</v>
      </c>
      <c r="I25" s="35" t="s">
        <v>1821</v>
      </c>
      <c r="J25" s="35" t="s">
        <v>712</v>
      </c>
      <c r="K25" s="19" t="str">
        <f>VLOOKUP(J25,Prowadzacy!$F$3:$J$116,2,FALSE)</f>
        <v>Łukasz</v>
      </c>
      <c r="L25" s="19">
        <f>VLOOKUP(J25,Prowadzacy!$F$3:$K$116,3,FALSE)</f>
        <v>0</v>
      </c>
      <c r="M25" s="19" t="str">
        <f>VLOOKUP(J25,Prowadzacy!$F$3:$K$116,4,FALSE)</f>
        <v>Staszewski</v>
      </c>
      <c r="N25" s="20" t="str">
        <f>VLOOKUP(J25,Prowadzacy!$F$3:$M$116,8,FALSE)</f>
        <v xml:space="preserve">Łukasz | Staszewski | Dr inż. |  ( 05410 ) </v>
      </c>
      <c r="O25" s="19" t="str">
        <f>VLOOKUP(J25,Prowadzacy!$F$3:$K$116,5,FALSE)</f>
        <v>K36W05D02</v>
      </c>
      <c r="P25" s="20" t="str">
        <f>VLOOKUP(J25,Prowadzacy!$F$3:$K$116,6,FALSE)</f>
        <v>ZAS</v>
      </c>
      <c r="Q25" s="34" t="s">
        <v>753</v>
      </c>
      <c r="R25" s="20" t="str">
        <f>VLOOKUP(Q25,Prowadzacy!$F$3:$K$116,2,FALSE)</f>
        <v>Daniel</v>
      </c>
      <c r="S25" s="20" t="str">
        <f>VLOOKUP(Q25,Prowadzacy!$F$3:$K$116,3,FALSE)</f>
        <v>Łukasz</v>
      </c>
      <c r="T25" s="20" t="str">
        <f>VLOOKUP(Q25,Prowadzacy!$F$3:$K$116,4,FALSE)</f>
        <v>Bejmert</v>
      </c>
      <c r="U25" s="20" t="str">
        <f>VLOOKUP(Q25,Prowadzacy!$F$3:$M$116,8,FALSE)</f>
        <v xml:space="preserve">Daniel | Bejmert | Dr inż. |  ( 05285 ) </v>
      </c>
      <c r="V25" s="35"/>
      <c r="W25" s="34" t="s">
        <v>217</v>
      </c>
      <c r="X25" s="35"/>
      <c r="Y25" s="34"/>
      <c r="Z25" s="10"/>
      <c r="AA25" s="9"/>
      <c r="AB25" s="9"/>
      <c r="AC25" s="9"/>
      <c r="AD25" s="9"/>
      <c r="AE25" s="9"/>
      <c r="AF25" s="9"/>
      <c r="AG25" s="9"/>
      <c r="AH25" s="9"/>
      <c r="AI25" s="9"/>
      <c r="AJ25" s="9"/>
      <c r="AK25" s="9"/>
    </row>
    <row r="26" spans="1:37" ht="65.25">
      <c r="A26" s="151">
        <v>21</v>
      </c>
      <c r="B26" s="20" t="str">
        <f>VLOOKUP(E26,studia!$F$1:$I$10,2,FALSE)</f>
        <v>Automatyka Przemysłowa</v>
      </c>
      <c r="C26" s="20" t="str">
        <f>VLOOKUP(E26,studia!$F$1:$I$10,3,FALSE)</f>
        <v>inż.</v>
      </c>
      <c r="D26" s="20">
        <f>VLOOKUP(E26,studia!$F$1:$I$10,4,FALSE)</f>
        <v>0</v>
      </c>
      <c r="E26" s="35" t="s">
        <v>474</v>
      </c>
      <c r="F26" s="158" t="s">
        <v>2179</v>
      </c>
      <c r="G26" s="35" t="s">
        <v>814</v>
      </c>
      <c r="H26" s="35" t="s">
        <v>815</v>
      </c>
      <c r="I26" s="35" t="s">
        <v>816</v>
      </c>
      <c r="J26" s="35" t="s">
        <v>712</v>
      </c>
      <c r="K26" s="19" t="str">
        <f>VLOOKUP(J26,Prowadzacy!$F$3:$J$116,2,FALSE)</f>
        <v>Łukasz</v>
      </c>
      <c r="L26" s="19">
        <f>VLOOKUP(J26,Prowadzacy!$F$3:$K$116,3,FALSE)</f>
        <v>0</v>
      </c>
      <c r="M26" s="19" t="str">
        <f>VLOOKUP(J26,Prowadzacy!$F$3:$K$116,4,FALSE)</f>
        <v>Staszewski</v>
      </c>
      <c r="N26" s="20" t="str">
        <f>VLOOKUP(J26,Prowadzacy!$F$3:$M$116,8,FALSE)</f>
        <v xml:space="preserve">Łukasz | Staszewski | Dr inż. |  ( 05410 ) </v>
      </c>
      <c r="O26" s="19" t="str">
        <f>VLOOKUP(J26,Prowadzacy!$F$3:$K$116,5,FALSE)</f>
        <v>K36W05D02</v>
      </c>
      <c r="P26" s="20" t="str">
        <f>VLOOKUP(J26,Prowadzacy!$F$3:$K$116,6,FALSE)</f>
        <v>ZAS</v>
      </c>
      <c r="Q26" s="34" t="s">
        <v>753</v>
      </c>
      <c r="R26" s="20" t="str">
        <f>VLOOKUP(Q26,Prowadzacy!$F$3:$K$116,2,FALSE)</f>
        <v>Daniel</v>
      </c>
      <c r="S26" s="20" t="str">
        <f>VLOOKUP(Q26,Prowadzacy!$F$3:$K$116,3,FALSE)</f>
        <v>Łukasz</v>
      </c>
      <c r="T26" s="20" t="str">
        <f>VLOOKUP(Q26,Prowadzacy!$F$3:$K$116,4,FALSE)</f>
        <v>Bejmert</v>
      </c>
      <c r="U26" s="20" t="str">
        <f>VLOOKUP(Q26,Prowadzacy!$F$3:$M$116,8,FALSE)</f>
        <v xml:space="preserve">Daniel | Bejmert | Dr inż. |  ( 05285 ) </v>
      </c>
      <c r="V26" s="35"/>
      <c r="W26" s="34" t="s">
        <v>217</v>
      </c>
      <c r="X26" s="35"/>
      <c r="Y26" s="34"/>
      <c r="Z26" s="10"/>
      <c r="AA26" s="9"/>
      <c r="AB26" s="9"/>
      <c r="AC26" s="9"/>
      <c r="AD26" s="9"/>
      <c r="AE26" s="9"/>
      <c r="AF26" s="9"/>
      <c r="AG26" s="9"/>
      <c r="AH26" s="9"/>
      <c r="AI26" s="9"/>
      <c r="AJ26" s="9"/>
      <c r="AK26" s="9"/>
    </row>
    <row r="27" spans="1:37" ht="78">
      <c r="A27" s="151">
        <v>22</v>
      </c>
      <c r="B27" s="20" t="str">
        <f>VLOOKUP(E27,studia!$F$1:$I$10,2,FALSE)</f>
        <v>Automatyka Przemysłowa</v>
      </c>
      <c r="C27" s="20" t="str">
        <f>VLOOKUP(E27,studia!$F$1:$I$10,3,FALSE)</f>
        <v>inż.</v>
      </c>
      <c r="D27" s="20">
        <f>VLOOKUP(E27,studia!$F$1:$I$10,4,FALSE)</f>
        <v>0</v>
      </c>
      <c r="E27" s="35" t="s">
        <v>474</v>
      </c>
      <c r="F27" s="157"/>
      <c r="G27" s="35" t="s">
        <v>1864</v>
      </c>
      <c r="H27" s="35" t="s">
        <v>1865</v>
      </c>
      <c r="I27" s="35" t="s">
        <v>781</v>
      </c>
      <c r="J27" s="35" t="s">
        <v>780</v>
      </c>
      <c r="K27" s="19" t="str">
        <f>VLOOKUP(J27,Prowadzacy!$F$3:$J$116,2,FALSE)</f>
        <v>Marek</v>
      </c>
      <c r="L27" s="19">
        <f>VLOOKUP(J27,Prowadzacy!$F$3:$K$116,3,FALSE)</f>
        <v>0</v>
      </c>
      <c r="M27" s="19" t="str">
        <f>VLOOKUP(J27,Prowadzacy!$F$3:$K$116,4,FALSE)</f>
        <v>Wąsowski</v>
      </c>
      <c r="N27" s="20" t="str">
        <f>VLOOKUP(J27,Prowadzacy!$F$3:$M$116,8,FALSE)</f>
        <v xml:space="preserve">Marek | Wąsowski | Dr inż. |  ( 05415 ) </v>
      </c>
      <c r="O27" s="19" t="str">
        <f>VLOOKUP(J27,Prowadzacy!$F$3:$K$116,5,FALSE)</f>
        <v>K36W05D02</v>
      </c>
      <c r="P27" s="20" t="str">
        <f>VLOOKUP(J27,Prowadzacy!$F$3:$K$116,6,FALSE)</f>
        <v>ZAS</v>
      </c>
      <c r="Q27" s="34" t="s">
        <v>721</v>
      </c>
      <c r="R27" s="20" t="str">
        <f>VLOOKUP(Q27,Prowadzacy!$F$3:$K$116,2,FALSE)</f>
        <v>Grzegorz</v>
      </c>
      <c r="S27" s="20" t="str">
        <f>VLOOKUP(Q27,Prowadzacy!$F$3:$K$116,3,FALSE)</f>
        <v>Eugeniusz</v>
      </c>
      <c r="T27" s="20" t="str">
        <f>VLOOKUP(Q27,Prowadzacy!$F$3:$K$116,4,FALSE)</f>
        <v>Wiśniewski</v>
      </c>
      <c r="U27" s="20" t="str">
        <f>VLOOKUP(Q27,Prowadzacy!$F$3:$M$116,8,FALSE)</f>
        <v xml:space="preserve">Grzegorz | Wiśniewski | Dr inż. |  ( 05214 ) </v>
      </c>
      <c r="V27" s="35"/>
      <c r="W27" s="34" t="s">
        <v>217</v>
      </c>
      <c r="X27" s="35"/>
      <c r="Y27" s="34"/>
      <c r="Z27" s="10"/>
      <c r="AA27" s="9"/>
      <c r="AB27" s="9"/>
      <c r="AC27" s="9"/>
      <c r="AD27" s="9"/>
      <c r="AE27" s="9"/>
      <c r="AF27" s="9"/>
      <c r="AG27" s="9"/>
      <c r="AH27" s="9"/>
      <c r="AI27" s="9"/>
      <c r="AJ27" s="9"/>
      <c r="AK27" s="9"/>
    </row>
    <row r="28" spans="1:37" ht="78">
      <c r="A28" s="151">
        <v>23</v>
      </c>
      <c r="B28" s="20" t="str">
        <f>VLOOKUP(E28,studia!$F$1:$I$10,2,FALSE)</f>
        <v>Automatyka Przemysłowa</v>
      </c>
      <c r="C28" s="20" t="str">
        <f>VLOOKUP(E28,studia!$F$1:$I$10,3,FALSE)</f>
        <v>inż.</v>
      </c>
      <c r="D28" s="20">
        <f>VLOOKUP(E28,studia!$F$1:$I$10,4,FALSE)</f>
        <v>0</v>
      </c>
      <c r="E28" s="35" t="s">
        <v>474</v>
      </c>
      <c r="F28" s="157"/>
      <c r="G28" s="35" t="s">
        <v>724</v>
      </c>
      <c r="H28" s="35" t="s">
        <v>725</v>
      </c>
      <c r="I28" s="35" t="s">
        <v>726</v>
      </c>
      <c r="J28" s="35" t="s">
        <v>721</v>
      </c>
      <c r="K28" s="19" t="str">
        <f>VLOOKUP(J28,Prowadzacy!$F$3:$J$116,2,FALSE)</f>
        <v>Grzegorz</v>
      </c>
      <c r="L28" s="19" t="str">
        <f>VLOOKUP(J28,Prowadzacy!$F$3:$K$116,3,FALSE)</f>
        <v>Eugeniusz</v>
      </c>
      <c r="M28" s="19" t="str">
        <f>VLOOKUP(J28,Prowadzacy!$F$3:$K$116,4,FALSE)</f>
        <v>Wiśniewski</v>
      </c>
      <c r="N28" s="20" t="str">
        <f>VLOOKUP(J28,Prowadzacy!$F$3:$M$116,8,FALSE)</f>
        <v xml:space="preserve">Grzegorz | Wiśniewski | Dr inż. |  ( 05214 ) </v>
      </c>
      <c r="O28" s="19" t="str">
        <f>VLOOKUP(J28,Prowadzacy!$F$3:$K$116,5,FALSE)</f>
        <v>K36W05D02</v>
      </c>
      <c r="P28" s="20" t="str">
        <f>VLOOKUP(J28,Prowadzacy!$F$3:$K$116,6,FALSE)</f>
        <v>ZAS</v>
      </c>
      <c r="Q28" s="34" t="s">
        <v>780</v>
      </c>
      <c r="R28" s="20" t="str">
        <f>VLOOKUP(Q28,Prowadzacy!$F$3:$K$116,2,FALSE)</f>
        <v>Marek</v>
      </c>
      <c r="S28" s="20">
        <f>VLOOKUP(Q28,Prowadzacy!$F$3:$K$116,3,FALSE)</f>
        <v>0</v>
      </c>
      <c r="T28" s="20" t="str">
        <f>VLOOKUP(Q28,Prowadzacy!$F$3:$K$116,4,FALSE)</f>
        <v>Wąsowski</v>
      </c>
      <c r="U28" s="20" t="str">
        <f>VLOOKUP(Q28,Prowadzacy!$F$3:$M$116,8,FALSE)</f>
        <v xml:space="preserve">Marek | Wąsowski | Dr inż. |  ( 05415 ) </v>
      </c>
      <c r="V28" s="35"/>
      <c r="W28" s="34" t="s">
        <v>217</v>
      </c>
      <c r="X28" s="35"/>
      <c r="Y28" s="34"/>
      <c r="Z28" s="10"/>
      <c r="AA28" s="9"/>
      <c r="AB28" s="9"/>
      <c r="AC28" s="9"/>
      <c r="AD28" s="9"/>
      <c r="AE28" s="9"/>
      <c r="AF28" s="9"/>
      <c r="AG28" s="9"/>
      <c r="AH28" s="9"/>
      <c r="AI28" s="9"/>
      <c r="AJ28" s="9"/>
      <c r="AK28" s="9"/>
    </row>
    <row r="29" spans="1:37" ht="78">
      <c r="A29" s="151">
        <v>24</v>
      </c>
      <c r="B29" s="20" t="str">
        <f>VLOOKUP(E29,studia!$F$1:$I$10,2,FALSE)</f>
        <v>Automatyka Przemysłowa</v>
      </c>
      <c r="C29" s="20" t="str">
        <f>VLOOKUP(E29,studia!$F$1:$I$10,3,FALSE)</f>
        <v>inż.</v>
      </c>
      <c r="D29" s="20">
        <f>VLOOKUP(E29,studia!$F$1:$I$10,4,FALSE)</f>
        <v>0</v>
      </c>
      <c r="E29" s="35" t="s">
        <v>474</v>
      </c>
      <c r="F29" s="158" t="s">
        <v>2179</v>
      </c>
      <c r="G29" s="35" t="s">
        <v>971</v>
      </c>
      <c r="H29" s="35" t="s">
        <v>972</v>
      </c>
      <c r="I29" s="35" t="s">
        <v>973</v>
      </c>
      <c r="J29" s="35" t="s">
        <v>961</v>
      </c>
      <c r="K29" s="19" t="str">
        <f>VLOOKUP(J29,Prowadzacy!$F$3:$J$116,2,FALSE)</f>
        <v>Piotr</v>
      </c>
      <c r="L29" s="19" t="str">
        <f>VLOOKUP(J29,Prowadzacy!$F$3:$K$116,3,FALSE)</f>
        <v>Stanisław</v>
      </c>
      <c r="M29" s="19" t="str">
        <f>VLOOKUP(J29,Prowadzacy!$F$3:$K$116,4,FALSE)</f>
        <v>Derugo</v>
      </c>
      <c r="N29" s="20" t="str">
        <f>VLOOKUP(J29,Prowadzacy!$F$3:$M$116,8,FALSE)</f>
        <v xml:space="preserve">Piotr | Derugo | Dr inż. |  ( 05390 ) </v>
      </c>
      <c r="O29" s="19" t="str">
        <f>VLOOKUP(J29,Prowadzacy!$F$3:$K$116,5,FALSE)</f>
        <v>K37W05D02</v>
      </c>
      <c r="P29" s="20" t="str">
        <f>VLOOKUP(J29,Prowadzacy!$F$3:$K$116,6,FALSE)</f>
        <v>ZNEMAP</v>
      </c>
      <c r="Q29" s="34" t="s">
        <v>1297</v>
      </c>
      <c r="R29" s="20" t="str">
        <f>VLOOKUP(Q29,Prowadzacy!$F$3:$K$116,2,FALSE)</f>
        <v>Karol</v>
      </c>
      <c r="S29" s="20">
        <f>VLOOKUP(Q29,Prowadzacy!$F$3:$K$116,3,FALSE)</f>
        <v>0</v>
      </c>
      <c r="T29" s="20" t="str">
        <f>VLOOKUP(Q29,Prowadzacy!$F$3:$K$116,4,FALSE)</f>
        <v>Wróbel</v>
      </c>
      <c r="U29" s="20" t="str">
        <f>VLOOKUP(Q29,Prowadzacy!$F$3:$M$116,8,FALSE)</f>
        <v xml:space="preserve">Karol | Wróbel | Dr inż. |  ( 053112 ) </v>
      </c>
      <c r="V29" s="35"/>
      <c r="W29" s="34" t="s">
        <v>217</v>
      </c>
      <c r="X29" s="35"/>
      <c r="Y29" s="34"/>
      <c r="Z29" s="10"/>
      <c r="AA29" s="9"/>
      <c r="AB29" s="9"/>
      <c r="AC29" s="9"/>
      <c r="AD29" s="9"/>
      <c r="AE29" s="9"/>
      <c r="AF29" s="9"/>
      <c r="AG29" s="9"/>
      <c r="AH29" s="9"/>
      <c r="AI29" s="9"/>
      <c r="AJ29" s="9"/>
      <c r="AK29" s="9"/>
    </row>
    <row r="30" spans="1:37" ht="65.25">
      <c r="A30" s="151">
        <v>25</v>
      </c>
      <c r="B30" s="20" t="str">
        <f>VLOOKUP(E30,studia!$F$1:$I$10,2,FALSE)</f>
        <v>Automatyka Przemysłowa</v>
      </c>
      <c r="C30" s="20" t="str">
        <f>VLOOKUP(E30,studia!$F$1:$I$10,3,FALSE)</f>
        <v>inż.</v>
      </c>
      <c r="D30" s="20">
        <f>VLOOKUP(E30,studia!$F$1:$I$10,4,FALSE)</f>
        <v>0</v>
      </c>
      <c r="E30" s="35" t="s">
        <v>474</v>
      </c>
      <c r="F30" s="158" t="s">
        <v>2179</v>
      </c>
      <c r="G30" s="35" t="s">
        <v>974</v>
      </c>
      <c r="H30" s="35" t="s">
        <v>975</v>
      </c>
      <c r="I30" s="35" t="s">
        <v>976</v>
      </c>
      <c r="J30" s="35" t="s">
        <v>961</v>
      </c>
      <c r="K30" s="19" t="str">
        <f>VLOOKUP(J30,Prowadzacy!$F$3:$J$116,2,FALSE)</f>
        <v>Piotr</v>
      </c>
      <c r="L30" s="19" t="str">
        <f>VLOOKUP(J30,Prowadzacy!$F$3:$K$116,3,FALSE)</f>
        <v>Stanisław</v>
      </c>
      <c r="M30" s="19" t="str">
        <f>VLOOKUP(J30,Prowadzacy!$F$3:$K$116,4,FALSE)</f>
        <v>Derugo</v>
      </c>
      <c r="N30" s="20" t="str">
        <f>VLOOKUP(J30,Prowadzacy!$F$3:$M$116,8,FALSE)</f>
        <v xml:space="preserve">Piotr | Derugo | Dr inż. |  ( 05390 ) </v>
      </c>
      <c r="O30" s="19" t="str">
        <f>VLOOKUP(J30,Prowadzacy!$F$3:$K$116,5,FALSE)</f>
        <v>K37W05D02</v>
      </c>
      <c r="P30" s="20" t="str">
        <f>VLOOKUP(J30,Prowadzacy!$F$3:$K$116,6,FALSE)</f>
        <v>ZNEMAP</v>
      </c>
      <c r="Q30" s="34" t="s">
        <v>1297</v>
      </c>
      <c r="R30" s="20" t="str">
        <f>VLOOKUP(Q30,Prowadzacy!$F$3:$K$116,2,FALSE)</f>
        <v>Karol</v>
      </c>
      <c r="S30" s="20">
        <f>VLOOKUP(Q30,Prowadzacy!$F$3:$K$116,3,FALSE)</f>
        <v>0</v>
      </c>
      <c r="T30" s="20" t="str">
        <f>VLOOKUP(Q30,Prowadzacy!$F$3:$K$116,4,FALSE)</f>
        <v>Wróbel</v>
      </c>
      <c r="U30" s="20" t="str">
        <f>VLOOKUP(Q30,Prowadzacy!$F$3:$M$116,8,FALSE)</f>
        <v xml:space="preserve">Karol | Wróbel | Dr inż. |  ( 053112 ) </v>
      </c>
      <c r="V30" s="35"/>
      <c r="W30" s="34" t="s">
        <v>217</v>
      </c>
      <c r="X30" s="35"/>
      <c r="Y30" s="34"/>
      <c r="Z30" s="10"/>
      <c r="AA30" s="9"/>
      <c r="AB30" s="9"/>
      <c r="AC30" s="9"/>
      <c r="AD30" s="9"/>
      <c r="AE30" s="9"/>
      <c r="AF30" s="9"/>
      <c r="AG30" s="9"/>
      <c r="AH30" s="9"/>
      <c r="AI30" s="9"/>
      <c r="AJ30" s="9"/>
      <c r="AK30" s="9"/>
    </row>
    <row r="31" spans="1:37" ht="78">
      <c r="A31" s="151">
        <v>26</v>
      </c>
      <c r="B31" s="20" t="str">
        <f>VLOOKUP(E31,studia!$F$1:$I$10,2,FALSE)</f>
        <v>Automatyka Przemysłowa</v>
      </c>
      <c r="C31" s="20" t="str">
        <f>VLOOKUP(E31,studia!$F$1:$I$10,3,FALSE)</f>
        <v>inż.</v>
      </c>
      <c r="D31" s="20">
        <f>VLOOKUP(E31,studia!$F$1:$I$10,4,FALSE)</f>
        <v>0</v>
      </c>
      <c r="E31" s="35" t="s">
        <v>474</v>
      </c>
      <c r="F31" s="158" t="s">
        <v>2179</v>
      </c>
      <c r="G31" s="35" t="s">
        <v>980</v>
      </c>
      <c r="H31" s="35" t="s">
        <v>981</v>
      </c>
      <c r="I31" s="35" t="s">
        <v>1822</v>
      </c>
      <c r="J31" s="35" t="s">
        <v>961</v>
      </c>
      <c r="K31" s="19" t="str">
        <f>VLOOKUP(J31,Prowadzacy!$F$3:$J$116,2,FALSE)</f>
        <v>Piotr</v>
      </c>
      <c r="L31" s="19" t="str">
        <f>VLOOKUP(J31,Prowadzacy!$F$3:$K$116,3,FALSE)</f>
        <v>Stanisław</v>
      </c>
      <c r="M31" s="19" t="str">
        <f>VLOOKUP(J31,Prowadzacy!$F$3:$K$116,4,FALSE)</f>
        <v>Derugo</v>
      </c>
      <c r="N31" s="20" t="str">
        <f>VLOOKUP(J31,Prowadzacy!$F$3:$M$116,8,FALSE)</f>
        <v xml:space="preserve">Piotr | Derugo | Dr inż. |  ( 05390 ) </v>
      </c>
      <c r="O31" s="19" t="str">
        <f>VLOOKUP(J31,Prowadzacy!$F$3:$K$116,5,FALSE)</f>
        <v>K37W05D02</v>
      </c>
      <c r="P31" s="20" t="str">
        <f>VLOOKUP(J31,Prowadzacy!$F$3:$K$116,6,FALSE)</f>
        <v>ZNEMAP</v>
      </c>
      <c r="Q31" s="34" t="s">
        <v>1297</v>
      </c>
      <c r="R31" s="20" t="str">
        <f>VLOOKUP(Q31,Prowadzacy!$F$3:$K$116,2,FALSE)</f>
        <v>Karol</v>
      </c>
      <c r="S31" s="20">
        <f>VLOOKUP(Q31,Prowadzacy!$F$3:$K$116,3,FALSE)</f>
        <v>0</v>
      </c>
      <c r="T31" s="20" t="str">
        <f>VLOOKUP(Q31,Prowadzacy!$F$3:$K$116,4,FALSE)</f>
        <v>Wróbel</v>
      </c>
      <c r="U31" s="20" t="str">
        <f>VLOOKUP(Q31,Prowadzacy!$F$3:$M$116,8,FALSE)</f>
        <v xml:space="preserve">Karol | Wróbel | Dr inż. |  ( 053112 ) </v>
      </c>
      <c r="V31" s="35"/>
      <c r="W31" s="34" t="s">
        <v>217</v>
      </c>
      <c r="X31" s="35"/>
      <c r="Y31" s="34"/>
      <c r="Z31" s="10"/>
      <c r="AA31" s="9"/>
      <c r="AB31" s="9"/>
      <c r="AC31" s="9"/>
      <c r="AD31" s="9"/>
      <c r="AE31" s="9"/>
      <c r="AF31" s="9"/>
      <c r="AG31" s="9"/>
      <c r="AH31" s="9"/>
      <c r="AI31" s="9"/>
      <c r="AJ31" s="9"/>
      <c r="AK31" s="9"/>
    </row>
    <row r="32" spans="1:37" ht="65.25">
      <c r="A32" s="151">
        <v>27</v>
      </c>
      <c r="B32" s="20" t="str">
        <f>VLOOKUP(E32,studia!$F$1:$I$10,2,FALSE)</f>
        <v>Automatyka Przemysłowa</v>
      </c>
      <c r="C32" s="20" t="str">
        <f>VLOOKUP(E32,studia!$F$1:$I$10,3,FALSE)</f>
        <v>inż.</v>
      </c>
      <c r="D32" s="20">
        <f>VLOOKUP(E32,studia!$F$1:$I$10,4,FALSE)</f>
        <v>0</v>
      </c>
      <c r="E32" s="35" t="s">
        <v>474</v>
      </c>
      <c r="F32" s="158" t="s">
        <v>2179</v>
      </c>
      <c r="G32" s="35" t="s">
        <v>999</v>
      </c>
      <c r="H32" s="35" t="s">
        <v>999</v>
      </c>
      <c r="I32" s="35" t="s">
        <v>1000</v>
      </c>
      <c r="J32" s="35" t="s">
        <v>1001</v>
      </c>
      <c r="K32" s="19" t="str">
        <f>VLOOKUP(J32,Prowadzacy!$F$3:$J$116,2,FALSE)</f>
        <v>Daniel</v>
      </c>
      <c r="L32" s="19">
        <f>VLOOKUP(J32,Prowadzacy!$F$3:$K$116,3,FALSE)</f>
        <v>0</v>
      </c>
      <c r="M32" s="19" t="str">
        <f>VLOOKUP(J32,Prowadzacy!$F$3:$K$116,4,FALSE)</f>
        <v>Dusza</v>
      </c>
      <c r="N32" s="20" t="str">
        <f>VLOOKUP(J32,Prowadzacy!$F$3:$M$116,8,FALSE)</f>
        <v xml:space="preserve">Daniel | Dusza | Dr inż. |  ( 05358 ) </v>
      </c>
      <c r="O32" s="19" t="str">
        <f>VLOOKUP(J32,Prowadzacy!$F$3:$K$116,5,FALSE)</f>
        <v>K37W05D02</v>
      </c>
      <c r="P32" s="20" t="str">
        <f>VLOOKUP(J32,Prowadzacy!$F$3:$K$116,6,FALSE)</f>
        <v>ZMPE</v>
      </c>
      <c r="Q32" s="34" t="s">
        <v>1135</v>
      </c>
      <c r="R32" s="20" t="str">
        <f>VLOOKUP(Q32,Prowadzacy!$F$3:$K$116,2,FALSE)</f>
        <v>Grzegorz</v>
      </c>
      <c r="S32" s="20" t="str">
        <f>VLOOKUP(Q32,Prowadzacy!$F$3:$K$116,3,FALSE)</f>
        <v>Michał</v>
      </c>
      <c r="T32" s="20" t="str">
        <f>VLOOKUP(Q32,Prowadzacy!$F$3:$K$116,4,FALSE)</f>
        <v>Kosobudzki</v>
      </c>
      <c r="U32" s="20" t="str">
        <f>VLOOKUP(Q32,Prowadzacy!$F$3:$M$116,8,FALSE)</f>
        <v xml:space="preserve">Grzegorz | Kosobudzki | Dr inż. |  ( 05320 ) </v>
      </c>
      <c r="V32" s="35"/>
      <c r="W32" s="34" t="s">
        <v>217</v>
      </c>
      <c r="X32" s="35"/>
      <c r="Y32" s="34"/>
      <c r="Z32" s="10"/>
      <c r="AA32" s="9"/>
      <c r="AB32" s="9"/>
      <c r="AC32" s="9"/>
      <c r="AD32" s="9"/>
      <c r="AE32" s="9"/>
      <c r="AF32" s="9"/>
      <c r="AG32" s="9"/>
      <c r="AH32" s="9"/>
      <c r="AI32" s="9"/>
      <c r="AJ32" s="9"/>
      <c r="AK32" s="9"/>
    </row>
    <row r="33" spans="1:37" ht="52.5">
      <c r="A33" s="151">
        <v>28</v>
      </c>
      <c r="B33" s="20" t="str">
        <f>VLOOKUP(E33,studia!$F$1:$I$10,2,FALSE)</f>
        <v>Automatyka Przemysłowa</v>
      </c>
      <c r="C33" s="20" t="str">
        <f>VLOOKUP(E33,studia!$F$1:$I$10,3,FALSE)</f>
        <v>inż.</v>
      </c>
      <c r="D33" s="20">
        <f>VLOOKUP(E33,studia!$F$1:$I$10,4,FALSE)</f>
        <v>0</v>
      </c>
      <c r="E33" s="35" t="s">
        <v>474</v>
      </c>
      <c r="F33" s="158" t="s">
        <v>2179</v>
      </c>
      <c r="G33" s="35" t="s">
        <v>1002</v>
      </c>
      <c r="H33" s="35" t="s">
        <v>1003</v>
      </c>
      <c r="I33" s="35" t="s">
        <v>1004</v>
      </c>
      <c r="J33" s="35" t="s">
        <v>1001</v>
      </c>
      <c r="K33" s="19" t="str">
        <f>VLOOKUP(J33,Prowadzacy!$F$3:$J$116,2,FALSE)</f>
        <v>Daniel</v>
      </c>
      <c r="L33" s="19">
        <f>VLOOKUP(J33,Prowadzacy!$F$3:$K$116,3,FALSE)</f>
        <v>0</v>
      </c>
      <c r="M33" s="19" t="str">
        <f>VLOOKUP(J33,Prowadzacy!$F$3:$K$116,4,FALSE)</f>
        <v>Dusza</v>
      </c>
      <c r="N33" s="20" t="str">
        <f>VLOOKUP(J33,Prowadzacy!$F$3:$M$116,8,FALSE)</f>
        <v xml:space="preserve">Daniel | Dusza | Dr inż. |  ( 05358 ) </v>
      </c>
      <c r="O33" s="19" t="str">
        <f>VLOOKUP(J33,Prowadzacy!$F$3:$K$116,5,FALSE)</f>
        <v>K37W05D02</v>
      </c>
      <c r="P33" s="20" t="str">
        <f>VLOOKUP(J33,Prowadzacy!$F$3:$K$116,6,FALSE)</f>
        <v>ZMPE</v>
      </c>
      <c r="Q33" s="34" t="s">
        <v>1135</v>
      </c>
      <c r="R33" s="20" t="str">
        <f>VLOOKUP(Q33,Prowadzacy!$F$3:$K$116,2,FALSE)</f>
        <v>Grzegorz</v>
      </c>
      <c r="S33" s="20" t="str">
        <f>VLOOKUP(Q33,Prowadzacy!$F$3:$K$116,3,FALSE)</f>
        <v>Michał</v>
      </c>
      <c r="T33" s="20" t="str">
        <f>VLOOKUP(Q33,Prowadzacy!$F$3:$K$116,4,FALSE)</f>
        <v>Kosobudzki</v>
      </c>
      <c r="U33" s="20" t="str">
        <f>VLOOKUP(Q33,Prowadzacy!$F$3:$M$116,8,FALSE)</f>
        <v xml:space="preserve">Grzegorz | Kosobudzki | Dr inż. |  ( 05320 ) </v>
      </c>
      <c r="V33" s="35"/>
      <c r="W33" s="34" t="s">
        <v>217</v>
      </c>
      <c r="X33" s="35"/>
      <c r="Y33" s="34"/>
      <c r="Z33" s="10"/>
      <c r="AA33" s="9"/>
      <c r="AB33" s="9"/>
      <c r="AC33" s="9"/>
      <c r="AD33" s="9"/>
      <c r="AE33" s="9"/>
      <c r="AF33" s="9"/>
      <c r="AG33" s="9"/>
      <c r="AH33" s="9"/>
      <c r="AI33" s="9"/>
      <c r="AJ33" s="9"/>
      <c r="AK33" s="9"/>
    </row>
    <row r="34" spans="1:37" ht="65.25">
      <c r="A34" s="151">
        <v>29</v>
      </c>
      <c r="B34" s="20" t="str">
        <f>VLOOKUP(E34,studia!$F$1:$I$10,2,FALSE)</f>
        <v>Automatyka Przemysłowa</v>
      </c>
      <c r="C34" s="20" t="str">
        <f>VLOOKUP(E34,studia!$F$1:$I$10,3,FALSE)</f>
        <v>inż.</v>
      </c>
      <c r="D34" s="20">
        <f>VLOOKUP(E34,studia!$F$1:$I$10,4,FALSE)</f>
        <v>0</v>
      </c>
      <c r="E34" s="35" t="s">
        <v>474</v>
      </c>
      <c r="F34" s="158" t="s">
        <v>2179</v>
      </c>
      <c r="G34" s="35" t="s">
        <v>1007</v>
      </c>
      <c r="H34" s="35" t="s">
        <v>1008</v>
      </c>
      <c r="I34" s="35" t="s">
        <v>1009</v>
      </c>
      <c r="J34" s="35" t="s">
        <v>1001</v>
      </c>
      <c r="K34" s="19" t="str">
        <f>VLOOKUP(J34,Prowadzacy!$F$3:$J$116,2,FALSE)</f>
        <v>Daniel</v>
      </c>
      <c r="L34" s="19">
        <f>VLOOKUP(J34,Prowadzacy!$F$3:$K$116,3,FALSE)</f>
        <v>0</v>
      </c>
      <c r="M34" s="19" t="str">
        <f>VLOOKUP(J34,Prowadzacy!$F$3:$K$116,4,FALSE)</f>
        <v>Dusza</v>
      </c>
      <c r="N34" s="20" t="str">
        <f>VLOOKUP(J34,Prowadzacy!$F$3:$M$116,8,FALSE)</f>
        <v xml:space="preserve">Daniel | Dusza | Dr inż. |  ( 05358 ) </v>
      </c>
      <c r="O34" s="19" t="str">
        <f>VLOOKUP(J34,Prowadzacy!$F$3:$K$116,5,FALSE)</f>
        <v>K37W05D02</v>
      </c>
      <c r="P34" s="20" t="str">
        <f>VLOOKUP(J34,Prowadzacy!$F$3:$K$116,6,FALSE)</f>
        <v>ZMPE</v>
      </c>
      <c r="Q34" s="34" t="s">
        <v>1135</v>
      </c>
      <c r="R34" s="20" t="str">
        <f>VLOOKUP(Q34,Prowadzacy!$F$3:$K$116,2,FALSE)</f>
        <v>Grzegorz</v>
      </c>
      <c r="S34" s="20" t="str">
        <f>VLOOKUP(Q34,Prowadzacy!$F$3:$K$116,3,FALSE)</f>
        <v>Michał</v>
      </c>
      <c r="T34" s="20" t="str">
        <f>VLOOKUP(Q34,Prowadzacy!$F$3:$K$116,4,FALSE)</f>
        <v>Kosobudzki</v>
      </c>
      <c r="U34" s="20" t="str">
        <f>VLOOKUP(Q34,Prowadzacy!$F$3:$M$116,8,FALSE)</f>
        <v xml:space="preserve">Grzegorz | Kosobudzki | Dr inż. |  ( 05320 ) </v>
      </c>
      <c r="V34" s="35"/>
      <c r="W34" s="34" t="s">
        <v>217</v>
      </c>
      <c r="X34" s="35"/>
      <c r="Y34" s="34"/>
      <c r="Z34" s="10"/>
      <c r="AA34" s="9"/>
      <c r="AB34" s="9"/>
      <c r="AC34" s="9"/>
      <c r="AD34" s="9"/>
      <c r="AE34" s="9"/>
      <c r="AF34" s="9"/>
      <c r="AG34" s="9"/>
      <c r="AH34" s="9"/>
      <c r="AI34" s="9"/>
      <c r="AJ34" s="9"/>
      <c r="AK34" s="9"/>
    </row>
    <row r="35" spans="1:37" ht="141.75">
      <c r="A35" s="151">
        <v>30</v>
      </c>
      <c r="B35" s="20" t="str">
        <f>VLOOKUP(E35,studia!$F$1:$I$10,2,FALSE)</f>
        <v>Automatyka Przemysłowa</v>
      </c>
      <c r="C35" s="20" t="str">
        <f>VLOOKUP(E35,studia!$F$1:$I$10,3,FALSE)</f>
        <v>inż.</v>
      </c>
      <c r="D35" s="20">
        <f>VLOOKUP(E35,studia!$F$1:$I$10,4,FALSE)</f>
        <v>0</v>
      </c>
      <c r="E35" s="35" t="s">
        <v>474</v>
      </c>
      <c r="F35" s="158" t="s">
        <v>2179</v>
      </c>
      <c r="G35" s="35" t="s">
        <v>1328</v>
      </c>
      <c r="H35" s="35" t="s">
        <v>1329</v>
      </c>
      <c r="I35" s="35" t="s">
        <v>1330</v>
      </c>
      <c r="J35" s="35" t="s">
        <v>1319</v>
      </c>
      <c r="K35" s="19" t="str">
        <f>VLOOKUP(J35,Prowadzacy!$F$3:$J$116,2,FALSE)</f>
        <v>Mateusz</v>
      </c>
      <c r="L35" s="19">
        <f>VLOOKUP(J35,Prowadzacy!$F$3:$K$116,3,FALSE)</f>
        <v>0</v>
      </c>
      <c r="M35" s="19" t="str">
        <f>VLOOKUP(J35,Prowadzacy!$F$3:$K$116,4,FALSE)</f>
        <v>Dybkowski</v>
      </c>
      <c r="N35" s="20" t="str">
        <f>VLOOKUP(J35,Prowadzacy!$F$3:$M$116,8,FALSE)</f>
        <v xml:space="preserve">Mateusz | Dybkowski | Dr hab. inż. |  ( 05366 ) </v>
      </c>
      <c r="O35" s="19" t="str">
        <f>VLOOKUP(J35,Prowadzacy!$F$3:$K$116,5,FALSE)</f>
        <v>K37W05D02</v>
      </c>
      <c r="P35" s="20" t="str">
        <f>VLOOKUP(J35,Prowadzacy!$F$3:$K$116,6,FALSE)</f>
        <v>ZNEMAP</v>
      </c>
      <c r="Q35" s="34" t="s">
        <v>985</v>
      </c>
      <c r="R35" s="20" t="str">
        <f>VLOOKUP(Q35,Prowadzacy!$F$3:$K$116,2,FALSE)</f>
        <v>Krzysztof</v>
      </c>
      <c r="S35" s="20" t="str">
        <f>VLOOKUP(Q35,Prowadzacy!$F$3:$K$116,3,FALSE)</f>
        <v>Paweł</v>
      </c>
      <c r="T35" s="20" t="str">
        <f>VLOOKUP(Q35,Prowadzacy!$F$3:$K$116,4,FALSE)</f>
        <v>Dyrcz</v>
      </c>
      <c r="U35" s="20" t="str">
        <f>VLOOKUP(Q35,Prowadzacy!$F$3:$M$116,8,FALSE)</f>
        <v xml:space="preserve">Krzysztof | Dyrcz | Dr inż. |  ( 05307 ) </v>
      </c>
      <c r="V35" s="35"/>
      <c r="W35" s="34" t="s">
        <v>217</v>
      </c>
      <c r="X35" s="35"/>
      <c r="Y35" s="34"/>
      <c r="Z35" s="10"/>
      <c r="AA35" s="9"/>
      <c r="AB35" s="9"/>
      <c r="AC35" s="9"/>
      <c r="AD35" s="9"/>
      <c r="AE35" s="9"/>
      <c r="AF35" s="9"/>
      <c r="AG35" s="9"/>
      <c r="AH35" s="9"/>
      <c r="AI35" s="9"/>
      <c r="AJ35" s="9"/>
      <c r="AK35" s="9"/>
    </row>
    <row r="36" spans="1:37" ht="78">
      <c r="A36" s="151">
        <v>31</v>
      </c>
      <c r="B36" s="20" t="str">
        <f>VLOOKUP(E36,studia!$F$1:$I$10,2,FALSE)</f>
        <v>Automatyka Przemysłowa</v>
      </c>
      <c r="C36" s="20" t="str">
        <f>VLOOKUP(E36,studia!$F$1:$I$10,3,FALSE)</f>
        <v>inż.</v>
      </c>
      <c r="D36" s="20">
        <f>VLOOKUP(E36,studia!$F$1:$I$10,4,FALSE)</f>
        <v>0</v>
      </c>
      <c r="E36" s="35" t="s">
        <v>474</v>
      </c>
      <c r="F36" s="157"/>
      <c r="G36" s="35" t="s">
        <v>982</v>
      </c>
      <c r="H36" s="35" t="s">
        <v>983</v>
      </c>
      <c r="I36" s="35" t="s">
        <v>984</v>
      </c>
      <c r="J36" s="35" t="s">
        <v>985</v>
      </c>
      <c r="K36" s="19" t="str">
        <f>VLOOKUP(J36,Prowadzacy!$F$3:$J$116,2,FALSE)</f>
        <v>Krzysztof</v>
      </c>
      <c r="L36" s="19" t="str">
        <f>VLOOKUP(J36,Prowadzacy!$F$3:$K$116,3,FALSE)</f>
        <v>Paweł</v>
      </c>
      <c r="M36" s="19" t="str">
        <f>VLOOKUP(J36,Prowadzacy!$F$3:$K$116,4,FALSE)</f>
        <v>Dyrcz</v>
      </c>
      <c r="N36" s="20" t="str">
        <f>VLOOKUP(J36,Prowadzacy!$F$3:$M$116,8,FALSE)</f>
        <v xml:space="preserve">Krzysztof | Dyrcz | Dr inż. |  ( 05307 ) </v>
      </c>
      <c r="O36" s="19" t="str">
        <f>VLOOKUP(J36,Prowadzacy!$F$3:$K$116,5,FALSE)</f>
        <v>K37W05D02</v>
      </c>
      <c r="P36" s="20" t="str">
        <f>VLOOKUP(J36,Prowadzacy!$F$3:$K$116,6,FALSE)</f>
        <v>ZNEMAP</v>
      </c>
      <c r="Q36" s="34" t="s">
        <v>1173</v>
      </c>
      <c r="R36" s="20" t="str">
        <f>VLOOKUP(Q36,Prowadzacy!$F$3:$K$116,2,FALSE)</f>
        <v>Marcin</v>
      </c>
      <c r="S36" s="20" t="str">
        <f>VLOOKUP(Q36,Prowadzacy!$F$3:$K$116,3,FALSE)</f>
        <v>Stanisław</v>
      </c>
      <c r="T36" s="20" t="str">
        <f>VLOOKUP(Q36,Prowadzacy!$F$3:$K$116,4,FALSE)</f>
        <v>Pawlak</v>
      </c>
      <c r="U36" s="20" t="str">
        <f>VLOOKUP(Q36,Prowadzacy!$F$3:$M$116,8,FALSE)</f>
        <v xml:space="preserve">Marcin | Pawlak | Dr inż. |  ( 05337 ) </v>
      </c>
      <c r="V36" s="35"/>
      <c r="W36" s="34" t="s">
        <v>217</v>
      </c>
      <c r="X36" s="35"/>
      <c r="Y36" s="34"/>
      <c r="Z36" s="10"/>
      <c r="AA36" s="9"/>
      <c r="AB36" s="9"/>
      <c r="AC36" s="9"/>
      <c r="AD36" s="9"/>
      <c r="AE36" s="9"/>
      <c r="AF36" s="9"/>
      <c r="AG36" s="9"/>
      <c r="AH36" s="9"/>
      <c r="AI36" s="9"/>
      <c r="AJ36" s="9"/>
      <c r="AK36" s="9"/>
    </row>
    <row r="37" spans="1:37" ht="103.5">
      <c r="A37" s="151">
        <v>32</v>
      </c>
      <c r="B37" s="20" t="str">
        <f>VLOOKUP(E37,studia!$F$1:$I$10,2,FALSE)</f>
        <v>Automatyka Przemysłowa</v>
      </c>
      <c r="C37" s="20" t="str">
        <f>VLOOKUP(E37,studia!$F$1:$I$10,3,FALSE)</f>
        <v>inż.</v>
      </c>
      <c r="D37" s="20">
        <f>VLOOKUP(E37,studia!$F$1:$I$10,4,FALSE)</f>
        <v>0</v>
      </c>
      <c r="E37" s="35" t="s">
        <v>474</v>
      </c>
      <c r="F37" s="158" t="s">
        <v>2179</v>
      </c>
      <c r="G37" s="35" t="s">
        <v>1866</v>
      </c>
      <c r="H37" s="35" t="s">
        <v>1867</v>
      </c>
      <c r="I37" s="35" t="s">
        <v>1535</v>
      </c>
      <c r="J37" s="35" t="s">
        <v>985</v>
      </c>
      <c r="K37" s="19" t="str">
        <f>VLOOKUP(J37,Prowadzacy!$F$3:$J$116,2,FALSE)</f>
        <v>Krzysztof</v>
      </c>
      <c r="L37" s="19" t="str">
        <f>VLOOKUP(J37,Prowadzacy!$F$3:$K$116,3,FALSE)</f>
        <v>Paweł</v>
      </c>
      <c r="M37" s="19" t="str">
        <f>VLOOKUP(J37,Prowadzacy!$F$3:$K$116,4,FALSE)</f>
        <v>Dyrcz</v>
      </c>
      <c r="N37" s="20" t="str">
        <f>VLOOKUP(J37,Prowadzacy!$F$3:$M$116,8,FALSE)</f>
        <v xml:space="preserve">Krzysztof | Dyrcz | Dr inż. |  ( 05307 ) </v>
      </c>
      <c r="O37" s="19" t="str">
        <f>VLOOKUP(J37,Prowadzacy!$F$3:$K$116,5,FALSE)</f>
        <v>K37W05D02</v>
      </c>
      <c r="P37" s="20" t="str">
        <f>VLOOKUP(J37,Prowadzacy!$F$3:$K$116,6,FALSE)</f>
        <v>ZNEMAP</v>
      </c>
      <c r="Q37" s="34" t="s">
        <v>1173</v>
      </c>
      <c r="R37" s="20" t="str">
        <f>VLOOKUP(Q37,Prowadzacy!$F$3:$K$116,2,FALSE)</f>
        <v>Marcin</v>
      </c>
      <c r="S37" s="20" t="str">
        <f>VLOOKUP(Q37,Prowadzacy!$F$3:$K$116,3,FALSE)</f>
        <v>Stanisław</v>
      </c>
      <c r="T37" s="20" t="str">
        <f>VLOOKUP(Q37,Prowadzacy!$F$3:$K$116,4,FALSE)</f>
        <v>Pawlak</v>
      </c>
      <c r="U37" s="20" t="str">
        <f>VLOOKUP(Q37,Prowadzacy!$F$3:$M$116,8,FALSE)</f>
        <v xml:space="preserve">Marcin | Pawlak | Dr inż. |  ( 05337 ) </v>
      </c>
      <c r="V37" s="35"/>
      <c r="W37" s="34" t="s">
        <v>217</v>
      </c>
      <c r="X37" s="35"/>
      <c r="Y37" s="34"/>
      <c r="Z37" s="10"/>
      <c r="AA37" s="9"/>
      <c r="AB37" s="9"/>
      <c r="AC37" s="9"/>
      <c r="AD37" s="9"/>
      <c r="AE37" s="9"/>
      <c r="AF37" s="9"/>
      <c r="AG37" s="9"/>
      <c r="AH37" s="9"/>
      <c r="AI37" s="9"/>
      <c r="AJ37" s="9"/>
      <c r="AK37" s="9"/>
    </row>
    <row r="38" spans="1:37" ht="103.5">
      <c r="A38" s="151">
        <v>33</v>
      </c>
      <c r="B38" s="20" t="str">
        <f>VLOOKUP(E38,studia!$F$1:$I$10,2,FALSE)</f>
        <v>Automatyka Przemysłowa</v>
      </c>
      <c r="C38" s="20" t="str">
        <f>VLOOKUP(E38,studia!$F$1:$I$10,3,FALSE)</f>
        <v>inż.</v>
      </c>
      <c r="D38" s="20">
        <f>VLOOKUP(E38,studia!$F$1:$I$10,4,FALSE)</f>
        <v>0</v>
      </c>
      <c r="E38" s="35" t="s">
        <v>474</v>
      </c>
      <c r="F38" s="158" t="s">
        <v>2179</v>
      </c>
      <c r="G38" s="35" t="s">
        <v>986</v>
      </c>
      <c r="H38" s="35" t="s">
        <v>987</v>
      </c>
      <c r="I38" s="35" t="s">
        <v>988</v>
      </c>
      <c r="J38" s="35" t="s">
        <v>985</v>
      </c>
      <c r="K38" s="19" t="str">
        <f>VLOOKUP(J38,Prowadzacy!$F$3:$J$116,2,FALSE)</f>
        <v>Krzysztof</v>
      </c>
      <c r="L38" s="19" t="str">
        <f>VLOOKUP(J38,Prowadzacy!$F$3:$K$116,3,FALSE)</f>
        <v>Paweł</v>
      </c>
      <c r="M38" s="19" t="str">
        <f>VLOOKUP(J38,Prowadzacy!$F$3:$K$116,4,FALSE)</f>
        <v>Dyrcz</v>
      </c>
      <c r="N38" s="20" t="str">
        <f>VLOOKUP(J38,Prowadzacy!$F$3:$M$116,8,FALSE)</f>
        <v xml:space="preserve">Krzysztof | Dyrcz | Dr inż. |  ( 05307 ) </v>
      </c>
      <c r="O38" s="19" t="str">
        <f>VLOOKUP(J38,Prowadzacy!$F$3:$K$116,5,FALSE)</f>
        <v>K37W05D02</v>
      </c>
      <c r="P38" s="20" t="str">
        <f>VLOOKUP(J38,Prowadzacy!$F$3:$K$116,6,FALSE)</f>
        <v>ZNEMAP</v>
      </c>
      <c r="Q38" s="34" t="s">
        <v>1173</v>
      </c>
      <c r="R38" s="20" t="str">
        <f>VLOOKUP(Q38,Prowadzacy!$F$3:$K$116,2,FALSE)</f>
        <v>Marcin</v>
      </c>
      <c r="S38" s="20" t="str">
        <f>VLOOKUP(Q38,Prowadzacy!$F$3:$K$116,3,FALSE)</f>
        <v>Stanisław</v>
      </c>
      <c r="T38" s="20" t="str">
        <f>VLOOKUP(Q38,Prowadzacy!$F$3:$K$116,4,FALSE)</f>
        <v>Pawlak</v>
      </c>
      <c r="U38" s="20" t="str">
        <f>VLOOKUP(Q38,Prowadzacy!$F$3:$M$116,8,FALSE)</f>
        <v xml:space="preserve">Marcin | Pawlak | Dr inż. |  ( 05337 ) </v>
      </c>
      <c r="V38" s="35"/>
      <c r="W38" s="34" t="s">
        <v>217</v>
      </c>
      <c r="X38" s="35"/>
      <c r="Y38" s="34"/>
      <c r="Z38" s="10"/>
      <c r="AA38" s="9"/>
      <c r="AB38" s="9"/>
      <c r="AC38" s="9"/>
      <c r="AD38" s="9"/>
      <c r="AE38" s="9"/>
      <c r="AF38" s="9"/>
      <c r="AG38" s="9"/>
      <c r="AH38" s="9"/>
      <c r="AI38" s="9"/>
      <c r="AJ38" s="9"/>
      <c r="AK38" s="9"/>
    </row>
    <row r="39" spans="1:37" ht="103.5">
      <c r="A39" s="151">
        <v>34</v>
      </c>
      <c r="B39" s="20" t="str">
        <f>VLOOKUP(E39,studia!$F$1:$I$10,2,FALSE)</f>
        <v>Automatyka Przemysłowa</v>
      </c>
      <c r="C39" s="20" t="str">
        <f>VLOOKUP(E39,studia!$F$1:$I$10,3,FALSE)</f>
        <v>inż.</v>
      </c>
      <c r="D39" s="20">
        <f>VLOOKUP(E39,studia!$F$1:$I$10,4,FALSE)</f>
        <v>0</v>
      </c>
      <c r="E39" s="35" t="s">
        <v>474</v>
      </c>
      <c r="F39" s="158" t="s">
        <v>2179</v>
      </c>
      <c r="G39" s="35" t="s">
        <v>989</v>
      </c>
      <c r="H39" s="35" t="s">
        <v>990</v>
      </c>
      <c r="I39" s="35" t="s">
        <v>991</v>
      </c>
      <c r="J39" s="35" t="s">
        <v>985</v>
      </c>
      <c r="K39" s="19" t="str">
        <f>VLOOKUP(J39,Prowadzacy!$F$3:$J$116,2,FALSE)</f>
        <v>Krzysztof</v>
      </c>
      <c r="L39" s="19" t="str">
        <f>VLOOKUP(J39,Prowadzacy!$F$3:$K$116,3,FALSE)</f>
        <v>Paweł</v>
      </c>
      <c r="M39" s="19" t="str">
        <f>VLOOKUP(J39,Prowadzacy!$F$3:$K$116,4,FALSE)</f>
        <v>Dyrcz</v>
      </c>
      <c r="N39" s="20" t="str">
        <f>VLOOKUP(J39,Prowadzacy!$F$3:$M$116,8,FALSE)</f>
        <v xml:space="preserve">Krzysztof | Dyrcz | Dr inż. |  ( 05307 ) </v>
      </c>
      <c r="O39" s="19" t="str">
        <f>VLOOKUP(J39,Prowadzacy!$F$3:$K$116,5,FALSE)</f>
        <v>K37W05D02</v>
      </c>
      <c r="P39" s="20" t="str">
        <f>VLOOKUP(J39,Prowadzacy!$F$3:$K$116,6,FALSE)</f>
        <v>ZNEMAP</v>
      </c>
      <c r="Q39" s="34" t="s">
        <v>1173</v>
      </c>
      <c r="R39" s="20" t="str">
        <f>VLOOKUP(Q39,Prowadzacy!$F$3:$K$116,2,FALSE)</f>
        <v>Marcin</v>
      </c>
      <c r="S39" s="20" t="str">
        <f>VLOOKUP(Q39,Prowadzacy!$F$3:$K$116,3,FALSE)</f>
        <v>Stanisław</v>
      </c>
      <c r="T39" s="20" t="str">
        <f>VLOOKUP(Q39,Prowadzacy!$F$3:$K$116,4,FALSE)</f>
        <v>Pawlak</v>
      </c>
      <c r="U39" s="20" t="str">
        <f>VLOOKUP(Q39,Prowadzacy!$F$3:$M$116,8,FALSE)</f>
        <v xml:space="preserve">Marcin | Pawlak | Dr inż. |  ( 05337 ) </v>
      </c>
      <c r="V39" s="35"/>
      <c r="W39" s="34" t="s">
        <v>217</v>
      </c>
      <c r="X39" s="35"/>
      <c r="Y39" s="34"/>
      <c r="Z39" s="10"/>
      <c r="AA39" s="9"/>
      <c r="AB39" s="9"/>
      <c r="AC39" s="9"/>
      <c r="AD39" s="9"/>
      <c r="AE39" s="9"/>
      <c r="AF39" s="9"/>
      <c r="AG39" s="9"/>
      <c r="AH39" s="9"/>
      <c r="AI39" s="9"/>
      <c r="AJ39" s="9"/>
      <c r="AK39" s="9"/>
    </row>
    <row r="40" spans="1:37" ht="116.25">
      <c r="A40" s="151">
        <v>35</v>
      </c>
      <c r="B40" s="20" t="str">
        <f>VLOOKUP(E40,studia!$F$1:$I$10,2,FALSE)</f>
        <v>Automatyka Przemysłowa</v>
      </c>
      <c r="C40" s="20" t="str">
        <f>VLOOKUP(E40,studia!$F$1:$I$10,3,FALSE)</f>
        <v>inż.</v>
      </c>
      <c r="D40" s="20">
        <f>VLOOKUP(E40,studia!$F$1:$I$10,4,FALSE)</f>
        <v>0</v>
      </c>
      <c r="E40" s="35" t="s">
        <v>474</v>
      </c>
      <c r="F40" s="158" t="s">
        <v>2179</v>
      </c>
      <c r="G40" s="35" t="s">
        <v>992</v>
      </c>
      <c r="H40" s="35" t="s">
        <v>993</v>
      </c>
      <c r="I40" s="35" t="s">
        <v>1823</v>
      </c>
      <c r="J40" s="35" t="s">
        <v>985</v>
      </c>
      <c r="K40" s="19" t="str">
        <f>VLOOKUP(J40,Prowadzacy!$F$3:$J$116,2,FALSE)</f>
        <v>Krzysztof</v>
      </c>
      <c r="L40" s="19" t="str">
        <f>VLOOKUP(J40,Prowadzacy!$F$3:$K$116,3,FALSE)</f>
        <v>Paweł</v>
      </c>
      <c r="M40" s="19" t="str">
        <f>VLOOKUP(J40,Prowadzacy!$F$3:$K$116,4,FALSE)</f>
        <v>Dyrcz</v>
      </c>
      <c r="N40" s="20" t="str">
        <f>VLOOKUP(J40,Prowadzacy!$F$3:$M$116,8,FALSE)</f>
        <v xml:space="preserve">Krzysztof | Dyrcz | Dr inż. |  ( 05307 ) </v>
      </c>
      <c r="O40" s="19" t="str">
        <f>VLOOKUP(J40,Prowadzacy!$F$3:$K$116,5,FALSE)</f>
        <v>K37W05D02</v>
      </c>
      <c r="P40" s="20" t="str">
        <f>VLOOKUP(J40,Prowadzacy!$F$3:$K$116,6,FALSE)</f>
        <v>ZNEMAP</v>
      </c>
      <c r="Q40" s="34" t="s">
        <v>961</v>
      </c>
      <c r="R40" s="20" t="str">
        <f>VLOOKUP(Q40,Prowadzacy!$F$3:$K$116,2,FALSE)</f>
        <v>Piotr</v>
      </c>
      <c r="S40" s="20" t="str">
        <f>VLOOKUP(Q40,Prowadzacy!$F$3:$K$116,3,FALSE)</f>
        <v>Stanisław</v>
      </c>
      <c r="T40" s="20" t="str">
        <f>VLOOKUP(Q40,Prowadzacy!$F$3:$K$116,4,FALSE)</f>
        <v>Derugo</v>
      </c>
      <c r="U40" s="20" t="str">
        <f>VLOOKUP(Q40,Prowadzacy!$F$3:$M$116,8,FALSE)</f>
        <v xml:space="preserve">Piotr | Derugo | Dr inż. |  ( 05390 ) </v>
      </c>
      <c r="V40" s="35"/>
      <c r="W40" s="34" t="s">
        <v>217</v>
      </c>
      <c r="X40" s="35"/>
      <c r="Y40" s="34"/>
      <c r="Z40" s="10"/>
      <c r="AA40" s="9"/>
      <c r="AB40" s="9"/>
      <c r="AC40" s="9"/>
      <c r="AD40" s="9"/>
      <c r="AE40" s="9"/>
      <c r="AF40" s="9"/>
      <c r="AG40" s="9"/>
      <c r="AH40" s="9"/>
      <c r="AI40" s="9"/>
      <c r="AJ40" s="9"/>
      <c r="AK40" s="9"/>
    </row>
    <row r="41" spans="1:37" ht="90.75">
      <c r="A41" s="151">
        <v>36</v>
      </c>
      <c r="B41" s="20" t="str">
        <f>VLOOKUP(E41,studia!$F$1:$I$10,2,FALSE)</f>
        <v>Automatyka Przemysłowa</v>
      </c>
      <c r="C41" s="20" t="str">
        <f>VLOOKUP(E41,studia!$F$1:$I$10,3,FALSE)</f>
        <v>inż.</v>
      </c>
      <c r="D41" s="20">
        <f>VLOOKUP(E41,studia!$F$1:$I$10,4,FALSE)</f>
        <v>0</v>
      </c>
      <c r="E41" s="35" t="s">
        <v>474</v>
      </c>
      <c r="F41" s="158" t="s">
        <v>2179</v>
      </c>
      <c r="G41" s="35" t="s">
        <v>994</v>
      </c>
      <c r="H41" s="35" t="s">
        <v>995</v>
      </c>
      <c r="I41" s="35" t="s">
        <v>996</v>
      </c>
      <c r="J41" s="35" t="s">
        <v>985</v>
      </c>
      <c r="K41" s="19" t="str">
        <f>VLOOKUP(J41,Prowadzacy!$F$3:$J$116,2,FALSE)</f>
        <v>Krzysztof</v>
      </c>
      <c r="L41" s="19" t="str">
        <f>VLOOKUP(J41,Prowadzacy!$F$3:$K$116,3,FALSE)</f>
        <v>Paweł</v>
      </c>
      <c r="M41" s="19" t="str">
        <f>VLOOKUP(J41,Prowadzacy!$F$3:$K$116,4,FALSE)</f>
        <v>Dyrcz</v>
      </c>
      <c r="N41" s="20" t="str">
        <f>VLOOKUP(J41,Prowadzacy!$F$3:$M$116,8,FALSE)</f>
        <v xml:space="preserve">Krzysztof | Dyrcz | Dr inż. |  ( 05307 ) </v>
      </c>
      <c r="O41" s="19" t="str">
        <f>VLOOKUP(J41,Prowadzacy!$F$3:$K$116,5,FALSE)</f>
        <v>K37W05D02</v>
      </c>
      <c r="P41" s="20" t="str">
        <f>VLOOKUP(J41,Prowadzacy!$F$3:$K$116,6,FALSE)</f>
        <v>ZNEMAP</v>
      </c>
      <c r="Q41" s="34" t="s">
        <v>961</v>
      </c>
      <c r="R41" s="20" t="str">
        <f>VLOOKUP(Q41,Prowadzacy!$F$3:$K$116,2,FALSE)</f>
        <v>Piotr</v>
      </c>
      <c r="S41" s="20" t="str">
        <f>VLOOKUP(Q41,Prowadzacy!$F$3:$K$116,3,FALSE)</f>
        <v>Stanisław</v>
      </c>
      <c r="T41" s="20" t="str">
        <f>VLOOKUP(Q41,Prowadzacy!$F$3:$K$116,4,FALSE)</f>
        <v>Derugo</v>
      </c>
      <c r="U41" s="20" t="str">
        <f>VLOOKUP(Q41,Prowadzacy!$F$3:$M$116,8,FALSE)</f>
        <v xml:space="preserve">Piotr | Derugo | Dr inż. |  ( 05390 ) </v>
      </c>
      <c r="V41" s="35"/>
      <c r="W41" s="34" t="s">
        <v>217</v>
      </c>
      <c r="X41" s="35"/>
      <c r="Y41" s="34"/>
      <c r="Z41" s="10"/>
      <c r="AA41" s="9"/>
      <c r="AB41" s="9"/>
      <c r="AC41" s="9"/>
      <c r="AD41" s="9"/>
      <c r="AE41" s="9"/>
      <c r="AF41" s="9"/>
      <c r="AG41" s="9"/>
      <c r="AH41" s="9"/>
      <c r="AI41" s="9"/>
      <c r="AJ41" s="9"/>
      <c r="AK41" s="9"/>
    </row>
    <row r="42" spans="1:37" ht="78">
      <c r="A42" s="151">
        <v>37</v>
      </c>
      <c r="B42" s="20" t="str">
        <f>VLOOKUP(E42,studia!$F$1:$I$10,2,FALSE)</f>
        <v>Automatyka Przemysłowa</v>
      </c>
      <c r="C42" s="20" t="str">
        <f>VLOOKUP(E42,studia!$F$1:$I$10,3,FALSE)</f>
        <v>inż.</v>
      </c>
      <c r="D42" s="20">
        <f>VLOOKUP(E42,studia!$F$1:$I$10,4,FALSE)</f>
        <v>0</v>
      </c>
      <c r="E42" s="35" t="s">
        <v>474</v>
      </c>
      <c r="F42" s="158" t="s">
        <v>2179</v>
      </c>
      <c r="G42" s="35" t="s">
        <v>1013</v>
      </c>
      <c r="H42" s="35" t="s">
        <v>1014</v>
      </c>
      <c r="I42" s="35" t="s">
        <v>1015</v>
      </c>
      <c r="J42" s="35" t="s">
        <v>1016</v>
      </c>
      <c r="K42" s="19" t="str">
        <f>VLOOKUP(J42,Prowadzacy!$F$3:$J$116,2,FALSE)</f>
        <v>Paweł</v>
      </c>
      <c r="L42" s="19" t="str">
        <f>VLOOKUP(J42,Prowadzacy!$F$3:$K$116,3,FALSE)</f>
        <v>Grzegorz</v>
      </c>
      <c r="M42" s="19" t="str">
        <f>VLOOKUP(J42,Prowadzacy!$F$3:$K$116,4,FALSE)</f>
        <v>Ewert</v>
      </c>
      <c r="N42" s="20" t="str">
        <f>VLOOKUP(J42,Prowadzacy!$F$3:$M$116,8,FALSE)</f>
        <v xml:space="preserve">Paweł | Ewert | Dr inż. |  ( 05378 ) </v>
      </c>
      <c r="O42" s="19" t="str">
        <f>VLOOKUP(J42,Prowadzacy!$F$3:$K$116,5,FALSE)</f>
        <v>K37W05D02</v>
      </c>
      <c r="P42" s="20" t="str">
        <f>VLOOKUP(J42,Prowadzacy!$F$3:$K$116,6,FALSE)</f>
        <v>ZNEMAP</v>
      </c>
      <c r="Q42" s="34" t="s">
        <v>985</v>
      </c>
      <c r="R42" s="20" t="str">
        <f>VLOOKUP(Q42,Prowadzacy!$F$3:$K$116,2,FALSE)</f>
        <v>Krzysztof</v>
      </c>
      <c r="S42" s="20" t="str">
        <f>VLOOKUP(Q42,Prowadzacy!$F$3:$K$116,3,FALSE)</f>
        <v>Paweł</v>
      </c>
      <c r="T42" s="20" t="str">
        <f>VLOOKUP(Q42,Prowadzacy!$F$3:$K$116,4,FALSE)</f>
        <v>Dyrcz</v>
      </c>
      <c r="U42" s="20" t="str">
        <f>VLOOKUP(Q42,Prowadzacy!$F$3:$M$116,8,FALSE)</f>
        <v xml:space="preserve">Krzysztof | Dyrcz | Dr inż. |  ( 05307 ) </v>
      </c>
      <c r="V42" s="35"/>
      <c r="W42" s="34" t="s">
        <v>217</v>
      </c>
      <c r="X42" s="35"/>
      <c r="Y42" s="34"/>
      <c r="Z42" s="10"/>
      <c r="AA42" s="9"/>
      <c r="AB42" s="9"/>
      <c r="AC42" s="9"/>
      <c r="AD42" s="9"/>
      <c r="AE42" s="9"/>
      <c r="AF42" s="9"/>
      <c r="AG42" s="9"/>
      <c r="AH42" s="9"/>
      <c r="AI42" s="9"/>
      <c r="AJ42" s="9"/>
      <c r="AK42" s="9"/>
    </row>
    <row r="43" spans="1:37" ht="90.75">
      <c r="A43" s="151">
        <v>38</v>
      </c>
      <c r="B43" s="20" t="str">
        <f>VLOOKUP(E43,studia!$F$1:$I$10,2,FALSE)</f>
        <v>Automatyka Przemysłowa</v>
      </c>
      <c r="C43" s="20" t="str">
        <f>VLOOKUP(E43,studia!$F$1:$I$10,3,FALSE)</f>
        <v>inż.</v>
      </c>
      <c r="D43" s="20">
        <f>VLOOKUP(E43,studia!$F$1:$I$10,4,FALSE)</f>
        <v>0</v>
      </c>
      <c r="E43" s="35" t="s">
        <v>474</v>
      </c>
      <c r="F43" s="157"/>
      <c r="G43" s="35" t="s">
        <v>1017</v>
      </c>
      <c r="H43" s="35" t="s">
        <v>1018</v>
      </c>
      <c r="I43" s="35" t="s">
        <v>1019</v>
      </c>
      <c r="J43" s="35" t="s">
        <v>1016</v>
      </c>
      <c r="K43" s="19" t="str">
        <f>VLOOKUP(J43,Prowadzacy!$F$3:$J$116,2,FALSE)</f>
        <v>Paweł</v>
      </c>
      <c r="L43" s="19" t="str">
        <f>VLOOKUP(J43,Prowadzacy!$F$3:$K$116,3,FALSE)</f>
        <v>Grzegorz</v>
      </c>
      <c r="M43" s="19" t="str">
        <f>VLOOKUP(J43,Prowadzacy!$F$3:$K$116,4,FALSE)</f>
        <v>Ewert</v>
      </c>
      <c r="N43" s="20" t="str">
        <f>VLOOKUP(J43,Prowadzacy!$F$3:$M$116,8,FALSE)</f>
        <v xml:space="preserve">Paweł | Ewert | Dr inż. |  ( 05378 ) </v>
      </c>
      <c r="O43" s="19" t="str">
        <f>VLOOKUP(J43,Prowadzacy!$F$3:$K$116,5,FALSE)</f>
        <v>K37W05D02</v>
      </c>
      <c r="P43" s="20" t="str">
        <f>VLOOKUP(J43,Prowadzacy!$F$3:$K$116,6,FALSE)</f>
        <v>ZNEMAP</v>
      </c>
      <c r="Q43" s="34" t="s">
        <v>1280</v>
      </c>
      <c r="R43" s="20" t="str">
        <f>VLOOKUP(Q43,Prowadzacy!$F$3:$K$116,2,FALSE)</f>
        <v>Marcin</v>
      </c>
      <c r="S43" s="20">
        <f>VLOOKUP(Q43,Prowadzacy!$F$3:$K$116,3,FALSE)</f>
        <v>0</v>
      </c>
      <c r="T43" s="20" t="str">
        <f>VLOOKUP(Q43,Prowadzacy!$F$3:$K$116,4,FALSE)</f>
        <v>Wolkiewicz</v>
      </c>
      <c r="U43" s="20" t="str">
        <f>VLOOKUP(Q43,Prowadzacy!$F$3:$M$116,8,FALSE)</f>
        <v xml:space="preserve">Marcin | Wolkiewicz | Dr hab. inż. |  ( 05377 ) </v>
      </c>
      <c r="V43" s="35"/>
      <c r="W43" s="34" t="s">
        <v>217</v>
      </c>
      <c r="X43" s="35"/>
      <c r="Y43" s="34"/>
      <c r="Z43" s="10"/>
      <c r="AA43" s="9"/>
      <c r="AB43" s="9"/>
      <c r="AC43" s="9"/>
      <c r="AD43" s="9"/>
      <c r="AE43" s="9"/>
      <c r="AF43" s="9"/>
      <c r="AG43" s="9"/>
      <c r="AH43" s="9"/>
      <c r="AI43" s="9"/>
      <c r="AJ43" s="9"/>
      <c r="AK43" s="9"/>
    </row>
    <row r="44" spans="1:37" ht="90.75">
      <c r="A44" s="151">
        <v>39</v>
      </c>
      <c r="B44" s="20" t="str">
        <f>VLOOKUP(E44,studia!$F$1:$I$10,2,FALSE)</f>
        <v>Automatyka Przemysłowa</v>
      </c>
      <c r="C44" s="20" t="str">
        <f>VLOOKUP(E44,studia!$F$1:$I$10,3,FALSE)</f>
        <v>inż.</v>
      </c>
      <c r="D44" s="20">
        <f>VLOOKUP(E44,studia!$F$1:$I$10,4,FALSE)</f>
        <v>0</v>
      </c>
      <c r="E44" s="35" t="s">
        <v>474</v>
      </c>
      <c r="F44" s="158" t="s">
        <v>2179</v>
      </c>
      <c r="G44" s="35" t="s">
        <v>1020</v>
      </c>
      <c r="H44" s="35" t="s">
        <v>1021</v>
      </c>
      <c r="I44" s="35" t="s">
        <v>1022</v>
      </c>
      <c r="J44" s="35" t="s">
        <v>1016</v>
      </c>
      <c r="K44" s="19" t="str">
        <f>VLOOKUP(J44,Prowadzacy!$F$3:$J$116,2,FALSE)</f>
        <v>Paweł</v>
      </c>
      <c r="L44" s="19" t="str">
        <f>VLOOKUP(J44,Prowadzacy!$F$3:$K$116,3,FALSE)</f>
        <v>Grzegorz</v>
      </c>
      <c r="M44" s="19" t="str">
        <f>VLOOKUP(J44,Prowadzacy!$F$3:$K$116,4,FALSE)</f>
        <v>Ewert</v>
      </c>
      <c r="N44" s="20" t="str">
        <f>VLOOKUP(J44,Prowadzacy!$F$3:$M$116,8,FALSE)</f>
        <v xml:space="preserve">Paweł | Ewert | Dr inż. |  ( 05378 ) </v>
      </c>
      <c r="O44" s="19" t="str">
        <f>VLOOKUP(J44,Prowadzacy!$F$3:$K$116,5,FALSE)</f>
        <v>K37W05D02</v>
      </c>
      <c r="P44" s="20" t="str">
        <f>VLOOKUP(J44,Prowadzacy!$F$3:$K$116,6,FALSE)</f>
        <v>ZNEMAP</v>
      </c>
      <c r="Q44" s="34" t="s">
        <v>1297</v>
      </c>
      <c r="R44" s="20" t="str">
        <f>VLOOKUP(Q44,Prowadzacy!$F$3:$K$116,2,FALSE)</f>
        <v>Karol</v>
      </c>
      <c r="S44" s="20">
        <f>VLOOKUP(Q44,Prowadzacy!$F$3:$K$116,3,FALSE)</f>
        <v>0</v>
      </c>
      <c r="T44" s="20" t="str">
        <f>VLOOKUP(Q44,Prowadzacy!$F$3:$K$116,4,FALSE)</f>
        <v>Wróbel</v>
      </c>
      <c r="U44" s="20" t="str">
        <f>VLOOKUP(Q44,Prowadzacy!$F$3:$M$116,8,FALSE)</f>
        <v xml:space="preserve">Karol | Wróbel | Dr inż. |  ( 053112 ) </v>
      </c>
      <c r="V44" s="35"/>
      <c r="W44" s="34" t="s">
        <v>217</v>
      </c>
      <c r="X44" s="35"/>
      <c r="Y44" s="34"/>
      <c r="Z44" s="10"/>
      <c r="AA44" s="9"/>
      <c r="AB44" s="9"/>
      <c r="AC44" s="9"/>
      <c r="AD44" s="9"/>
      <c r="AE44" s="9"/>
      <c r="AF44" s="9"/>
      <c r="AG44" s="9"/>
      <c r="AH44" s="9"/>
      <c r="AI44" s="9"/>
      <c r="AJ44" s="9"/>
      <c r="AK44" s="9"/>
    </row>
    <row r="45" spans="1:37" ht="167.25">
      <c r="A45" s="151">
        <v>40</v>
      </c>
      <c r="B45" s="20" t="str">
        <f>VLOOKUP(E45,studia!$F$1:$I$10,2,FALSE)</f>
        <v>Automatyka Przemysłowa</v>
      </c>
      <c r="C45" s="20" t="str">
        <f>VLOOKUP(E45,studia!$F$1:$I$10,3,FALSE)</f>
        <v>inż.</v>
      </c>
      <c r="D45" s="20">
        <f>VLOOKUP(E45,studia!$F$1:$I$10,4,FALSE)</f>
        <v>0</v>
      </c>
      <c r="E45" s="35" t="s">
        <v>474</v>
      </c>
      <c r="F45" s="157"/>
      <c r="G45" s="35" t="s">
        <v>1023</v>
      </c>
      <c r="H45" s="35" t="s">
        <v>1024</v>
      </c>
      <c r="I45" s="35" t="s">
        <v>1025</v>
      </c>
      <c r="J45" s="35" t="s">
        <v>1016</v>
      </c>
      <c r="K45" s="19" t="str">
        <f>VLOOKUP(J45,Prowadzacy!$F$3:$J$116,2,FALSE)</f>
        <v>Paweł</v>
      </c>
      <c r="L45" s="19" t="str">
        <f>VLOOKUP(J45,Prowadzacy!$F$3:$K$116,3,FALSE)</f>
        <v>Grzegorz</v>
      </c>
      <c r="M45" s="19" t="str">
        <f>VLOOKUP(J45,Prowadzacy!$F$3:$K$116,4,FALSE)</f>
        <v>Ewert</v>
      </c>
      <c r="N45" s="20" t="str">
        <f>VLOOKUP(J45,Prowadzacy!$F$3:$M$116,8,FALSE)</f>
        <v xml:space="preserve">Paweł | Ewert | Dr inż. |  ( 05378 ) </v>
      </c>
      <c r="O45" s="19" t="str">
        <f>VLOOKUP(J45,Prowadzacy!$F$3:$K$116,5,FALSE)</f>
        <v>K37W05D02</v>
      </c>
      <c r="P45" s="20" t="str">
        <f>VLOOKUP(J45,Prowadzacy!$F$3:$K$116,6,FALSE)</f>
        <v>ZNEMAP</v>
      </c>
      <c r="Q45" s="34" t="s">
        <v>1280</v>
      </c>
      <c r="R45" s="20" t="str">
        <f>VLOOKUP(Q45,Prowadzacy!$F$3:$K$116,2,FALSE)</f>
        <v>Marcin</v>
      </c>
      <c r="S45" s="20">
        <f>VLOOKUP(Q45,Prowadzacy!$F$3:$K$116,3,FALSE)</f>
        <v>0</v>
      </c>
      <c r="T45" s="20" t="str">
        <f>VLOOKUP(Q45,Prowadzacy!$F$3:$K$116,4,FALSE)</f>
        <v>Wolkiewicz</v>
      </c>
      <c r="U45" s="20" t="str">
        <f>VLOOKUP(Q45,Prowadzacy!$F$3:$M$116,8,FALSE)</f>
        <v xml:space="preserve">Marcin | Wolkiewicz | Dr hab. inż. |  ( 05377 ) </v>
      </c>
      <c r="V45" s="35"/>
      <c r="W45" s="34" t="s">
        <v>217</v>
      </c>
      <c r="X45" s="35"/>
      <c r="Y45" s="34"/>
      <c r="Z45" s="10"/>
      <c r="AA45" s="9"/>
      <c r="AB45" s="9"/>
      <c r="AC45" s="9"/>
      <c r="AD45" s="9"/>
      <c r="AE45" s="9"/>
      <c r="AF45" s="9"/>
      <c r="AG45" s="9"/>
      <c r="AH45" s="9"/>
      <c r="AI45" s="9"/>
      <c r="AJ45" s="9"/>
      <c r="AK45" s="9"/>
    </row>
    <row r="46" spans="1:37" ht="116.25">
      <c r="A46" s="151">
        <v>41</v>
      </c>
      <c r="B46" s="20" t="str">
        <f>VLOOKUP(E46,studia!$F$1:$I$10,2,FALSE)</f>
        <v>Automatyka Przemysłowa</v>
      </c>
      <c r="C46" s="20" t="str">
        <f>VLOOKUP(E46,studia!$F$1:$I$10,3,FALSE)</f>
        <v>inż.</v>
      </c>
      <c r="D46" s="20">
        <f>VLOOKUP(E46,studia!$F$1:$I$10,4,FALSE)</f>
        <v>0</v>
      </c>
      <c r="E46" s="35" t="s">
        <v>474</v>
      </c>
      <c r="F46" s="158" t="s">
        <v>2179</v>
      </c>
      <c r="G46" s="35" t="s">
        <v>1026</v>
      </c>
      <c r="H46" s="35" t="s">
        <v>1027</v>
      </c>
      <c r="I46" s="35" t="s">
        <v>1028</v>
      </c>
      <c r="J46" s="35" t="s">
        <v>1016</v>
      </c>
      <c r="K46" s="19" t="str">
        <f>VLOOKUP(J46,Prowadzacy!$F$3:$J$116,2,FALSE)</f>
        <v>Paweł</v>
      </c>
      <c r="L46" s="19" t="str">
        <f>VLOOKUP(J46,Prowadzacy!$F$3:$K$116,3,FALSE)</f>
        <v>Grzegorz</v>
      </c>
      <c r="M46" s="19" t="str">
        <f>VLOOKUP(J46,Prowadzacy!$F$3:$K$116,4,FALSE)</f>
        <v>Ewert</v>
      </c>
      <c r="N46" s="20" t="str">
        <f>VLOOKUP(J46,Prowadzacy!$F$3:$M$116,8,FALSE)</f>
        <v xml:space="preserve">Paweł | Ewert | Dr inż. |  ( 05378 ) </v>
      </c>
      <c r="O46" s="19" t="str">
        <f>VLOOKUP(J46,Prowadzacy!$F$3:$K$116,5,FALSE)</f>
        <v>K37W05D02</v>
      </c>
      <c r="P46" s="20" t="str">
        <f>VLOOKUP(J46,Prowadzacy!$F$3:$K$116,6,FALSE)</f>
        <v>ZNEMAP</v>
      </c>
      <c r="Q46" s="34" t="s">
        <v>1331</v>
      </c>
      <c r="R46" s="20" t="str">
        <f>VLOOKUP(Q46,Prowadzacy!$F$3:$K$116,2,FALSE)</f>
        <v>Czesław</v>
      </c>
      <c r="S46" s="20" t="str">
        <f>VLOOKUP(Q46,Prowadzacy!$F$3:$K$116,3,FALSE)</f>
        <v>Tadeusz</v>
      </c>
      <c r="T46" s="20" t="str">
        <f>VLOOKUP(Q46,Prowadzacy!$F$3:$K$116,4,FALSE)</f>
        <v>Kowalski</v>
      </c>
      <c r="U46" s="20" t="str">
        <f>VLOOKUP(Q46,Prowadzacy!$F$3:$M$116,8,FALSE)</f>
        <v xml:space="preserve">Czesław | Kowalski | Prof. dr hab. inż. |  ( 05321 ) </v>
      </c>
      <c r="V46" s="35"/>
      <c r="W46" s="34" t="s">
        <v>217</v>
      </c>
      <c r="X46" s="35"/>
      <c r="Y46" s="34"/>
      <c r="Z46" s="10"/>
      <c r="AA46" s="9"/>
      <c r="AB46" s="9"/>
      <c r="AC46" s="9"/>
      <c r="AD46" s="9"/>
      <c r="AE46" s="9"/>
      <c r="AF46" s="9"/>
      <c r="AG46" s="9"/>
      <c r="AH46" s="9"/>
      <c r="AI46" s="9"/>
      <c r="AJ46" s="9"/>
      <c r="AK46" s="9"/>
    </row>
    <row r="47" spans="1:37" ht="65.25">
      <c r="A47" s="151">
        <v>42</v>
      </c>
      <c r="B47" s="20" t="str">
        <f>VLOOKUP(E47,studia!$F$1:$I$10,2,FALSE)</f>
        <v>Automatyka Przemysłowa</v>
      </c>
      <c r="C47" s="20" t="str">
        <f>VLOOKUP(E47,studia!$F$1:$I$10,3,FALSE)</f>
        <v>inż.</v>
      </c>
      <c r="D47" s="20">
        <f>VLOOKUP(E47,studia!$F$1:$I$10,4,FALSE)</f>
        <v>0</v>
      </c>
      <c r="E47" s="35" t="s">
        <v>474</v>
      </c>
      <c r="F47" s="157"/>
      <c r="G47" s="35" t="s">
        <v>1045</v>
      </c>
      <c r="H47" s="35" t="s">
        <v>1046</v>
      </c>
      <c r="I47" s="35" t="s">
        <v>1824</v>
      </c>
      <c r="J47" s="35" t="s">
        <v>1044</v>
      </c>
      <c r="K47" s="19" t="str">
        <f>VLOOKUP(J47,Prowadzacy!$F$3:$J$116,2,FALSE)</f>
        <v>Piotr</v>
      </c>
      <c r="L47" s="19">
        <f>VLOOKUP(J47,Prowadzacy!$F$3:$K$116,3,FALSE)</f>
        <v>0</v>
      </c>
      <c r="M47" s="19" t="str">
        <f>VLOOKUP(J47,Prowadzacy!$F$3:$K$116,4,FALSE)</f>
        <v>Gajewski</v>
      </c>
      <c r="N47" s="20" t="str">
        <f>VLOOKUP(J47,Prowadzacy!$F$3:$M$116,8,FALSE)</f>
        <v xml:space="preserve">Piotr | Gajewski | Dr inż. |  ( 05397 ) </v>
      </c>
      <c r="O47" s="19" t="str">
        <f>VLOOKUP(J47,Prowadzacy!$F$3:$K$116,5,FALSE)</f>
        <v>K37W05D02</v>
      </c>
      <c r="P47" s="20" t="str">
        <f>VLOOKUP(J47,Prowadzacy!$F$3:$K$116,6,FALSE)</f>
        <v>ZNEMAP</v>
      </c>
      <c r="Q47" s="34" t="s">
        <v>1157</v>
      </c>
      <c r="R47" s="20" t="str">
        <f>VLOOKUP(Q47,Prowadzacy!$F$3:$K$116,2,FALSE)</f>
        <v>Jacek</v>
      </c>
      <c r="S47" s="20">
        <f>VLOOKUP(Q47,Prowadzacy!$F$3:$K$116,3,FALSE)</f>
        <v>0</v>
      </c>
      <c r="T47" s="20" t="str">
        <f>VLOOKUP(Q47,Prowadzacy!$F$3:$K$116,4,FALSE)</f>
        <v>Listwan</v>
      </c>
      <c r="U47" s="20" t="str">
        <f>VLOOKUP(Q47,Prowadzacy!$F$3:$M$116,8,FALSE)</f>
        <v xml:space="preserve">Jacek | Listwan | Dr inż. |  ( p53100 ) </v>
      </c>
      <c r="V47" s="35"/>
      <c r="W47" s="34" t="s">
        <v>217</v>
      </c>
      <c r="X47" s="35"/>
      <c r="Y47" s="34"/>
      <c r="Z47" s="10"/>
      <c r="AA47" s="9"/>
      <c r="AB47" s="9"/>
      <c r="AC47" s="9"/>
      <c r="AD47" s="9"/>
      <c r="AE47" s="9"/>
      <c r="AF47" s="9"/>
      <c r="AG47" s="9"/>
      <c r="AH47" s="9"/>
      <c r="AI47" s="9"/>
      <c r="AJ47" s="9"/>
      <c r="AK47" s="9"/>
    </row>
    <row r="48" spans="1:37" ht="65.25">
      <c r="A48" s="151">
        <v>43</v>
      </c>
      <c r="B48" s="20" t="str">
        <f>VLOOKUP(E48,studia!$F$1:$I$10,2,FALSE)</f>
        <v>Automatyka Przemysłowa</v>
      </c>
      <c r="C48" s="20" t="str">
        <f>VLOOKUP(E48,studia!$F$1:$I$10,3,FALSE)</f>
        <v>inż.</v>
      </c>
      <c r="D48" s="20">
        <f>VLOOKUP(E48,studia!$F$1:$I$10,4,FALSE)</f>
        <v>0</v>
      </c>
      <c r="E48" s="35" t="s">
        <v>474</v>
      </c>
      <c r="F48" s="157"/>
      <c r="G48" s="35" t="s">
        <v>1047</v>
      </c>
      <c r="H48" s="35" t="s">
        <v>1048</v>
      </c>
      <c r="I48" s="35" t="s">
        <v>1825</v>
      </c>
      <c r="J48" s="35" t="s">
        <v>1044</v>
      </c>
      <c r="K48" s="19" t="str">
        <f>VLOOKUP(J48,Prowadzacy!$F$3:$J$116,2,FALSE)</f>
        <v>Piotr</v>
      </c>
      <c r="L48" s="19">
        <f>VLOOKUP(J48,Prowadzacy!$F$3:$K$116,3,FALSE)</f>
        <v>0</v>
      </c>
      <c r="M48" s="19" t="str">
        <f>VLOOKUP(J48,Prowadzacy!$F$3:$K$116,4,FALSE)</f>
        <v>Gajewski</v>
      </c>
      <c r="N48" s="20" t="str">
        <f>VLOOKUP(J48,Prowadzacy!$F$3:$M$116,8,FALSE)</f>
        <v xml:space="preserve">Piotr | Gajewski | Dr inż. |  ( 05397 ) </v>
      </c>
      <c r="O48" s="19" t="str">
        <f>VLOOKUP(J48,Prowadzacy!$F$3:$K$116,5,FALSE)</f>
        <v>K37W05D02</v>
      </c>
      <c r="P48" s="20" t="str">
        <f>VLOOKUP(J48,Prowadzacy!$F$3:$K$116,6,FALSE)</f>
        <v>ZNEMAP</v>
      </c>
      <c r="Q48" s="34" t="s">
        <v>1157</v>
      </c>
      <c r="R48" s="20" t="str">
        <f>VLOOKUP(Q48,Prowadzacy!$F$3:$K$116,2,FALSE)</f>
        <v>Jacek</v>
      </c>
      <c r="S48" s="20">
        <f>VLOOKUP(Q48,Prowadzacy!$F$3:$K$116,3,FALSE)</f>
        <v>0</v>
      </c>
      <c r="T48" s="20" t="str">
        <f>VLOOKUP(Q48,Prowadzacy!$F$3:$K$116,4,FALSE)</f>
        <v>Listwan</v>
      </c>
      <c r="U48" s="20" t="str">
        <f>VLOOKUP(Q48,Prowadzacy!$F$3:$M$116,8,FALSE)</f>
        <v xml:space="preserve">Jacek | Listwan | Dr inż. |  ( p53100 ) </v>
      </c>
      <c r="V48" s="35"/>
      <c r="W48" s="34" t="s">
        <v>217</v>
      </c>
      <c r="X48" s="35"/>
      <c r="Y48" s="34"/>
      <c r="Z48" s="10"/>
      <c r="AA48" s="9"/>
      <c r="AB48" s="9"/>
      <c r="AC48" s="9"/>
      <c r="AD48" s="9"/>
      <c r="AE48" s="9"/>
      <c r="AF48" s="9"/>
      <c r="AG48" s="9"/>
      <c r="AH48" s="9"/>
      <c r="AI48" s="9"/>
      <c r="AJ48" s="9"/>
      <c r="AK48" s="9"/>
    </row>
    <row r="49" spans="1:37" ht="116.25">
      <c r="A49" s="151">
        <v>44</v>
      </c>
      <c r="B49" s="20" t="str">
        <f>VLOOKUP(E49,studia!$F$1:$I$10,2,FALSE)</f>
        <v>Automatyka Przemysłowa</v>
      </c>
      <c r="C49" s="20" t="str">
        <f>VLOOKUP(E49,studia!$F$1:$I$10,3,FALSE)</f>
        <v>inż.</v>
      </c>
      <c r="D49" s="20">
        <f>VLOOKUP(E49,studia!$F$1:$I$10,4,FALSE)</f>
        <v>0</v>
      </c>
      <c r="E49" s="35" t="s">
        <v>474</v>
      </c>
      <c r="F49" s="157"/>
      <c r="G49" s="35" t="s">
        <v>1112</v>
      </c>
      <c r="H49" s="35" t="s">
        <v>1113</v>
      </c>
      <c r="I49" s="35" t="s">
        <v>1114</v>
      </c>
      <c r="J49" s="35" t="s">
        <v>1077</v>
      </c>
      <c r="K49" s="19" t="str">
        <f>VLOOKUP(J49,Prowadzacy!$F$3:$J$116,2,FALSE)</f>
        <v>Marcin</v>
      </c>
      <c r="L49" s="19">
        <f>VLOOKUP(J49,Prowadzacy!$F$3:$K$116,3,FALSE)</f>
        <v>0</v>
      </c>
      <c r="M49" s="19" t="str">
        <f>VLOOKUP(J49,Prowadzacy!$F$3:$K$116,4,FALSE)</f>
        <v>Kamiński</v>
      </c>
      <c r="N49" s="20" t="str">
        <f>VLOOKUP(J49,Prowadzacy!$F$3:$M$116,8,FALSE)</f>
        <v xml:space="preserve">Marcin | Kamiński | Dr hab. inż. |  ( 05373 ) </v>
      </c>
      <c r="O49" s="19" t="str">
        <f>VLOOKUP(J49,Prowadzacy!$F$3:$K$116,5,FALSE)</f>
        <v>K37W05D02</v>
      </c>
      <c r="P49" s="20" t="str">
        <f>VLOOKUP(J49,Prowadzacy!$F$3:$K$116,6,FALSE)</f>
        <v>ZNEMAP</v>
      </c>
      <c r="Q49" s="34" t="s">
        <v>1173</v>
      </c>
      <c r="R49" s="20" t="str">
        <f>VLOOKUP(Q49,Prowadzacy!$F$3:$K$116,2,FALSE)</f>
        <v>Marcin</v>
      </c>
      <c r="S49" s="20" t="str">
        <f>VLOOKUP(Q49,Prowadzacy!$F$3:$K$116,3,FALSE)</f>
        <v>Stanisław</v>
      </c>
      <c r="T49" s="20" t="str">
        <f>VLOOKUP(Q49,Prowadzacy!$F$3:$K$116,4,FALSE)</f>
        <v>Pawlak</v>
      </c>
      <c r="U49" s="20" t="str">
        <f>VLOOKUP(Q49,Prowadzacy!$F$3:$M$116,8,FALSE)</f>
        <v xml:space="preserve">Marcin | Pawlak | Dr inż. |  ( 05337 ) </v>
      </c>
      <c r="V49" s="35"/>
      <c r="W49" s="34" t="s">
        <v>217</v>
      </c>
      <c r="X49" s="35"/>
      <c r="Y49" s="34"/>
      <c r="Z49" s="10"/>
      <c r="AA49" s="9"/>
      <c r="AB49" s="9"/>
      <c r="AC49" s="9"/>
      <c r="AD49" s="9"/>
      <c r="AE49" s="9"/>
      <c r="AF49" s="9"/>
      <c r="AG49" s="9"/>
      <c r="AH49" s="9"/>
      <c r="AI49" s="9"/>
      <c r="AJ49" s="9"/>
      <c r="AK49" s="9"/>
    </row>
    <row r="50" spans="1:37" ht="65.25">
      <c r="A50" s="151">
        <v>45</v>
      </c>
      <c r="B50" s="20" t="str">
        <f>VLOOKUP(E50,studia!$F$1:$I$10,2,FALSE)</f>
        <v>Automatyka Przemysłowa</v>
      </c>
      <c r="C50" s="20" t="str">
        <f>VLOOKUP(E50,studia!$F$1:$I$10,3,FALSE)</f>
        <v>inż.</v>
      </c>
      <c r="D50" s="20">
        <f>VLOOKUP(E50,studia!$F$1:$I$10,4,FALSE)</f>
        <v>0</v>
      </c>
      <c r="E50" s="35" t="s">
        <v>474</v>
      </c>
      <c r="F50" s="158" t="s">
        <v>2179</v>
      </c>
      <c r="G50" s="35" t="s">
        <v>1118</v>
      </c>
      <c r="H50" s="35" t="s">
        <v>1119</v>
      </c>
      <c r="I50" s="35" t="s">
        <v>1120</v>
      </c>
      <c r="J50" s="35" t="s">
        <v>1077</v>
      </c>
      <c r="K50" s="19" t="str">
        <f>VLOOKUP(J50,Prowadzacy!$F$3:$J$116,2,FALSE)</f>
        <v>Marcin</v>
      </c>
      <c r="L50" s="19">
        <f>VLOOKUP(J50,Prowadzacy!$F$3:$K$116,3,FALSE)</f>
        <v>0</v>
      </c>
      <c r="M50" s="19" t="str">
        <f>VLOOKUP(J50,Prowadzacy!$F$3:$K$116,4,FALSE)</f>
        <v>Kamiński</v>
      </c>
      <c r="N50" s="20" t="str">
        <f>VLOOKUP(J50,Prowadzacy!$F$3:$M$116,8,FALSE)</f>
        <v xml:space="preserve">Marcin | Kamiński | Dr hab. inż. |  ( 05373 ) </v>
      </c>
      <c r="O50" s="19" t="str">
        <f>VLOOKUP(J50,Prowadzacy!$F$3:$K$116,5,FALSE)</f>
        <v>K37W05D02</v>
      </c>
      <c r="P50" s="20" t="str">
        <f>VLOOKUP(J50,Prowadzacy!$F$3:$K$116,6,FALSE)</f>
        <v>ZNEMAP</v>
      </c>
      <c r="Q50" s="34" t="s">
        <v>1173</v>
      </c>
      <c r="R50" s="20" t="str">
        <f>VLOOKUP(Q50,Prowadzacy!$F$3:$K$116,2,FALSE)</f>
        <v>Marcin</v>
      </c>
      <c r="S50" s="20" t="str">
        <f>VLOOKUP(Q50,Prowadzacy!$F$3:$K$116,3,FALSE)</f>
        <v>Stanisław</v>
      </c>
      <c r="T50" s="20" t="str">
        <f>VLOOKUP(Q50,Prowadzacy!$F$3:$K$116,4,FALSE)</f>
        <v>Pawlak</v>
      </c>
      <c r="U50" s="20" t="str">
        <f>VLOOKUP(Q50,Prowadzacy!$F$3:$M$116,8,FALSE)</f>
        <v xml:space="preserve">Marcin | Pawlak | Dr inż. |  ( 05337 ) </v>
      </c>
      <c r="V50" s="35"/>
      <c r="W50" s="34" t="s">
        <v>217</v>
      </c>
      <c r="X50" s="35"/>
      <c r="Y50" s="34"/>
      <c r="Z50" s="10"/>
      <c r="AA50" s="9"/>
      <c r="AB50" s="9"/>
      <c r="AC50" s="9"/>
      <c r="AD50" s="9"/>
      <c r="AE50" s="9"/>
      <c r="AF50" s="9"/>
      <c r="AG50" s="9"/>
      <c r="AH50" s="9"/>
      <c r="AI50" s="9"/>
      <c r="AJ50" s="9"/>
      <c r="AK50" s="9"/>
    </row>
    <row r="51" spans="1:37" ht="52.5">
      <c r="A51" s="151">
        <v>46</v>
      </c>
      <c r="B51" s="20" t="str">
        <f>VLOOKUP(E51,studia!$F$1:$I$10,2,FALSE)</f>
        <v>Automatyka Przemysłowa</v>
      </c>
      <c r="C51" s="20" t="str">
        <f>VLOOKUP(E51,studia!$F$1:$I$10,3,FALSE)</f>
        <v>inż.</v>
      </c>
      <c r="D51" s="20">
        <f>VLOOKUP(E51,studia!$F$1:$I$10,4,FALSE)</f>
        <v>0</v>
      </c>
      <c r="E51" s="35" t="s">
        <v>474</v>
      </c>
      <c r="F51" s="158" t="s">
        <v>2179</v>
      </c>
      <c r="G51" s="35" t="s">
        <v>1136</v>
      </c>
      <c r="H51" s="35" t="s">
        <v>1137</v>
      </c>
      <c r="I51" s="35" t="s">
        <v>1138</v>
      </c>
      <c r="J51" s="35" t="s">
        <v>1135</v>
      </c>
      <c r="K51" s="19" t="str">
        <f>VLOOKUP(J51,Prowadzacy!$F$3:$J$116,2,FALSE)</f>
        <v>Grzegorz</v>
      </c>
      <c r="L51" s="19" t="str">
        <f>VLOOKUP(J51,Prowadzacy!$F$3:$K$116,3,FALSE)</f>
        <v>Michał</v>
      </c>
      <c r="M51" s="19" t="str">
        <f>VLOOKUP(J51,Prowadzacy!$F$3:$K$116,4,FALSE)</f>
        <v>Kosobudzki</v>
      </c>
      <c r="N51" s="20" t="str">
        <f>VLOOKUP(J51,Prowadzacy!$F$3:$M$116,8,FALSE)</f>
        <v xml:space="preserve">Grzegorz | Kosobudzki | Dr inż. |  ( 05320 ) </v>
      </c>
      <c r="O51" s="19" t="str">
        <f>VLOOKUP(J51,Prowadzacy!$F$3:$K$116,5,FALSE)</f>
        <v>K37W05D02</v>
      </c>
      <c r="P51" s="20" t="str">
        <f>VLOOKUP(J51,Prowadzacy!$F$3:$K$116,6,FALSE)</f>
        <v>ZMPE</v>
      </c>
      <c r="Q51" s="34" t="s">
        <v>1001</v>
      </c>
      <c r="R51" s="20" t="str">
        <f>VLOOKUP(Q51,Prowadzacy!$F$3:$K$116,2,FALSE)</f>
        <v>Daniel</v>
      </c>
      <c r="S51" s="20">
        <f>VLOOKUP(Q51,Prowadzacy!$F$3:$K$116,3,FALSE)</f>
        <v>0</v>
      </c>
      <c r="T51" s="20" t="str">
        <f>VLOOKUP(Q51,Prowadzacy!$F$3:$K$116,4,FALSE)</f>
        <v>Dusza</v>
      </c>
      <c r="U51" s="20" t="str">
        <f>VLOOKUP(Q51,Prowadzacy!$F$3:$M$116,8,FALSE)</f>
        <v xml:space="preserve">Daniel | Dusza | Dr inż. |  ( 05358 ) </v>
      </c>
      <c r="V51" s="35"/>
      <c r="W51" s="34" t="s">
        <v>217</v>
      </c>
      <c r="X51" s="35"/>
      <c r="Y51" s="34"/>
      <c r="Z51" s="10"/>
      <c r="AA51" s="9"/>
      <c r="AB51" s="9"/>
      <c r="AC51" s="9"/>
      <c r="AD51" s="9"/>
      <c r="AE51" s="9"/>
      <c r="AF51" s="9"/>
      <c r="AG51" s="9"/>
      <c r="AH51" s="9"/>
      <c r="AI51" s="9"/>
      <c r="AJ51" s="9"/>
      <c r="AK51" s="9"/>
    </row>
    <row r="52" spans="1:37" ht="78">
      <c r="A52" s="151">
        <v>47</v>
      </c>
      <c r="B52" s="20" t="str">
        <f>VLOOKUP(E52,studia!$F$1:$I$10,2,FALSE)</f>
        <v>Automatyka Przemysłowa</v>
      </c>
      <c r="C52" s="20" t="str">
        <f>VLOOKUP(E52,studia!$F$1:$I$10,3,FALSE)</f>
        <v>inż.</v>
      </c>
      <c r="D52" s="20">
        <f>VLOOKUP(E52,studia!$F$1:$I$10,4,FALSE)</f>
        <v>0</v>
      </c>
      <c r="E52" s="35" t="s">
        <v>474</v>
      </c>
      <c r="F52" s="157"/>
      <c r="G52" s="35" t="s">
        <v>1158</v>
      </c>
      <c r="H52" s="35" t="s">
        <v>1159</v>
      </c>
      <c r="I52" s="35" t="s">
        <v>1160</v>
      </c>
      <c r="J52" s="35" t="s">
        <v>1157</v>
      </c>
      <c r="K52" s="19" t="str">
        <f>VLOOKUP(J52,Prowadzacy!$F$3:$J$116,2,FALSE)</f>
        <v>Jacek</v>
      </c>
      <c r="L52" s="19">
        <f>VLOOKUP(J52,Prowadzacy!$F$3:$K$116,3,FALSE)</f>
        <v>0</v>
      </c>
      <c r="M52" s="19" t="str">
        <f>VLOOKUP(J52,Prowadzacy!$F$3:$K$116,4,FALSE)</f>
        <v>Listwan</v>
      </c>
      <c r="N52" s="20" t="str">
        <f>VLOOKUP(J52,Prowadzacy!$F$3:$M$116,8,FALSE)</f>
        <v xml:space="preserve">Jacek | Listwan | Dr inż. |  ( p53100 ) </v>
      </c>
      <c r="O52" s="19" t="str">
        <f>VLOOKUP(J52,Prowadzacy!$F$3:$K$116,5,FALSE)</f>
        <v>K37W05D02</v>
      </c>
      <c r="P52" s="20" t="str">
        <f>VLOOKUP(J52,Prowadzacy!$F$3:$K$116,6,FALSE)</f>
        <v>ZNEMAP</v>
      </c>
      <c r="Q52" s="34" t="s">
        <v>1044</v>
      </c>
      <c r="R52" s="20" t="str">
        <f>VLOOKUP(Q52,Prowadzacy!$F$3:$K$116,2,FALSE)</f>
        <v>Piotr</v>
      </c>
      <c r="S52" s="20">
        <f>VLOOKUP(Q52,Prowadzacy!$F$3:$K$116,3,FALSE)</f>
        <v>0</v>
      </c>
      <c r="T52" s="20" t="str">
        <f>VLOOKUP(Q52,Prowadzacy!$F$3:$K$116,4,FALSE)</f>
        <v>Gajewski</v>
      </c>
      <c r="U52" s="20" t="str">
        <f>VLOOKUP(Q52,Prowadzacy!$F$3:$M$116,8,FALSE)</f>
        <v xml:space="preserve">Piotr | Gajewski | Dr inż. |  ( 05397 ) </v>
      </c>
      <c r="V52" s="35"/>
      <c r="W52" s="34" t="s">
        <v>217</v>
      </c>
      <c r="X52" s="35"/>
      <c r="Y52" s="34"/>
      <c r="Z52" s="10"/>
      <c r="AA52" s="9"/>
      <c r="AB52" s="9"/>
      <c r="AC52" s="9"/>
      <c r="AD52" s="9"/>
      <c r="AE52" s="9"/>
      <c r="AF52" s="9"/>
      <c r="AG52" s="9"/>
      <c r="AH52" s="9"/>
      <c r="AI52" s="9"/>
      <c r="AJ52" s="9"/>
      <c r="AK52" s="9"/>
    </row>
    <row r="53" spans="1:37" ht="90.75">
      <c r="A53" s="151">
        <v>48</v>
      </c>
      <c r="B53" s="20" t="str">
        <f>VLOOKUP(E53,studia!$F$1:$I$10,2,FALSE)</f>
        <v>Automatyka Przemysłowa</v>
      </c>
      <c r="C53" s="20" t="str">
        <f>VLOOKUP(E53,studia!$F$1:$I$10,3,FALSE)</f>
        <v>inż.</v>
      </c>
      <c r="D53" s="20">
        <f>VLOOKUP(E53,studia!$F$1:$I$10,4,FALSE)</f>
        <v>0</v>
      </c>
      <c r="E53" s="35" t="s">
        <v>474</v>
      </c>
      <c r="F53" s="157"/>
      <c r="G53" s="35" t="s">
        <v>1161</v>
      </c>
      <c r="H53" s="35" t="s">
        <v>1162</v>
      </c>
      <c r="I53" s="35" t="s">
        <v>1163</v>
      </c>
      <c r="J53" s="35" t="s">
        <v>1157</v>
      </c>
      <c r="K53" s="19" t="str">
        <f>VLOOKUP(J53,Prowadzacy!$F$3:$J$116,2,FALSE)</f>
        <v>Jacek</v>
      </c>
      <c r="L53" s="19">
        <f>VLOOKUP(J53,Prowadzacy!$F$3:$K$116,3,FALSE)</f>
        <v>0</v>
      </c>
      <c r="M53" s="19" t="str">
        <f>VLOOKUP(J53,Prowadzacy!$F$3:$K$116,4,FALSE)</f>
        <v>Listwan</v>
      </c>
      <c r="N53" s="20" t="str">
        <f>VLOOKUP(J53,Prowadzacy!$F$3:$M$116,8,FALSE)</f>
        <v xml:space="preserve">Jacek | Listwan | Dr inż. |  ( p53100 ) </v>
      </c>
      <c r="O53" s="19" t="str">
        <f>VLOOKUP(J53,Prowadzacy!$F$3:$K$116,5,FALSE)</f>
        <v>K37W05D02</v>
      </c>
      <c r="P53" s="20" t="str">
        <f>VLOOKUP(J53,Prowadzacy!$F$3:$K$116,6,FALSE)</f>
        <v>ZNEMAP</v>
      </c>
      <c r="Q53" s="34" t="s">
        <v>1044</v>
      </c>
      <c r="R53" s="20" t="str">
        <f>VLOOKUP(Q53,Prowadzacy!$F$3:$K$116,2,FALSE)</f>
        <v>Piotr</v>
      </c>
      <c r="S53" s="20">
        <f>VLOOKUP(Q53,Prowadzacy!$F$3:$K$116,3,FALSE)</f>
        <v>0</v>
      </c>
      <c r="T53" s="20" t="str">
        <f>VLOOKUP(Q53,Prowadzacy!$F$3:$K$116,4,FALSE)</f>
        <v>Gajewski</v>
      </c>
      <c r="U53" s="20" t="str">
        <f>VLOOKUP(Q53,Prowadzacy!$F$3:$M$116,8,FALSE)</f>
        <v xml:space="preserve">Piotr | Gajewski | Dr inż. |  ( 05397 ) </v>
      </c>
      <c r="V53" s="35"/>
      <c r="W53" s="34" t="s">
        <v>217</v>
      </c>
      <c r="X53" s="35"/>
      <c r="Y53" s="34"/>
      <c r="Z53" s="10"/>
      <c r="AA53" s="9"/>
      <c r="AB53" s="9"/>
      <c r="AC53" s="9"/>
      <c r="AD53" s="9"/>
      <c r="AE53" s="9"/>
      <c r="AF53" s="9"/>
      <c r="AG53" s="9"/>
      <c r="AH53" s="9"/>
      <c r="AI53" s="9"/>
      <c r="AJ53" s="9"/>
      <c r="AK53" s="9"/>
    </row>
    <row r="54" spans="1:37" ht="90.75">
      <c r="A54" s="151">
        <v>49</v>
      </c>
      <c r="B54" s="20" t="str">
        <f>VLOOKUP(E54,studia!$F$1:$I$10,2,FALSE)</f>
        <v>Automatyka Przemysłowa</v>
      </c>
      <c r="C54" s="20" t="str">
        <f>VLOOKUP(E54,studia!$F$1:$I$10,3,FALSE)</f>
        <v>inż.</v>
      </c>
      <c r="D54" s="20">
        <f>VLOOKUP(E54,studia!$F$1:$I$10,4,FALSE)</f>
        <v>0</v>
      </c>
      <c r="E54" s="35" t="s">
        <v>474</v>
      </c>
      <c r="F54" s="157"/>
      <c r="G54" s="35" t="s">
        <v>1342</v>
      </c>
      <c r="H54" s="35" t="s">
        <v>1343</v>
      </c>
      <c r="I54" s="35" t="s">
        <v>1536</v>
      </c>
      <c r="J54" s="35" t="s">
        <v>1344</v>
      </c>
      <c r="K54" s="19" t="str">
        <f>VLOOKUP(J54,Prowadzacy!$F$3:$J$116,2,FALSE)</f>
        <v>Teresa</v>
      </c>
      <c r="L54" s="19" t="str">
        <f>VLOOKUP(J54,Prowadzacy!$F$3:$K$116,3,FALSE)</f>
        <v>Bronisława</v>
      </c>
      <c r="M54" s="19" t="str">
        <f>VLOOKUP(J54,Prowadzacy!$F$3:$K$116,4,FALSE)</f>
        <v>Orłowska-Kowalska</v>
      </c>
      <c r="N54" s="20" t="str">
        <f>VLOOKUP(J54,Prowadzacy!$F$3:$M$116,8,FALSE)</f>
        <v xml:space="preserve">Teresa | Orłowska-Kowalska | Prof. dr hab. inż. |  ( 05335 ) </v>
      </c>
      <c r="O54" s="19" t="str">
        <f>VLOOKUP(J54,Prowadzacy!$F$3:$K$116,5,FALSE)</f>
        <v>K37W05D02</v>
      </c>
      <c r="P54" s="20" t="str">
        <f>VLOOKUP(J54,Prowadzacy!$F$3:$K$116,6,FALSE)</f>
        <v>ZNEMAP</v>
      </c>
      <c r="Q54" s="34" t="s">
        <v>985</v>
      </c>
      <c r="R54" s="20" t="str">
        <f>VLOOKUP(Q54,Prowadzacy!$F$3:$K$116,2,FALSE)</f>
        <v>Krzysztof</v>
      </c>
      <c r="S54" s="20" t="str">
        <f>VLOOKUP(Q54,Prowadzacy!$F$3:$K$116,3,FALSE)</f>
        <v>Paweł</v>
      </c>
      <c r="T54" s="20" t="str">
        <f>VLOOKUP(Q54,Prowadzacy!$F$3:$K$116,4,FALSE)</f>
        <v>Dyrcz</v>
      </c>
      <c r="U54" s="20" t="str">
        <f>VLOOKUP(Q54,Prowadzacy!$F$3:$M$116,8,FALSE)</f>
        <v xml:space="preserve">Krzysztof | Dyrcz | Dr inż. |  ( 05307 ) </v>
      </c>
      <c r="V54" s="35"/>
      <c r="W54" s="34" t="s">
        <v>217</v>
      </c>
      <c r="X54" s="35"/>
      <c r="Y54" s="34"/>
      <c r="Z54" s="10"/>
      <c r="AA54" s="9"/>
      <c r="AB54" s="9"/>
      <c r="AC54" s="9"/>
      <c r="AD54" s="9"/>
      <c r="AE54" s="9"/>
      <c r="AF54" s="9"/>
      <c r="AG54" s="9"/>
      <c r="AH54" s="9"/>
      <c r="AI54" s="9"/>
      <c r="AJ54" s="9"/>
      <c r="AK54" s="9"/>
    </row>
    <row r="55" spans="1:37" ht="116.25">
      <c r="A55" s="151">
        <v>50</v>
      </c>
      <c r="B55" s="20" t="str">
        <f>VLOOKUP(E55,studia!$F$1:$I$10,2,FALSE)</f>
        <v>Automatyka Przemysłowa</v>
      </c>
      <c r="C55" s="20" t="str">
        <f>VLOOKUP(E55,studia!$F$1:$I$10,3,FALSE)</f>
        <v>inż.</v>
      </c>
      <c r="D55" s="20">
        <f>VLOOKUP(E55,studia!$F$1:$I$10,4,FALSE)</f>
        <v>0</v>
      </c>
      <c r="E55" s="35" t="s">
        <v>474</v>
      </c>
      <c r="F55" s="158" t="s">
        <v>2179</v>
      </c>
      <c r="G55" s="35" t="s">
        <v>1180</v>
      </c>
      <c r="H55" s="35" t="s">
        <v>1181</v>
      </c>
      <c r="I55" s="35" t="s">
        <v>1182</v>
      </c>
      <c r="J55" s="35" t="s">
        <v>1173</v>
      </c>
      <c r="K55" s="19" t="str">
        <f>VLOOKUP(J55,Prowadzacy!$F$3:$J$116,2,FALSE)</f>
        <v>Marcin</v>
      </c>
      <c r="L55" s="19" t="str">
        <f>VLOOKUP(J55,Prowadzacy!$F$3:$K$116,3,FALSE)</f>
        <v>Stanisław</v>
      </c>
      <c r="M55" s="19" t="str">
        <f>VLOOKUP(J55,Prowadzacy!$F$3:$K$116,4,FALSE)</f>
        <v>Pawlak</v>
      </c>
      <c r="N55" s="20" t="str">
        <f>VLOOKUP(J55,Prowadzacy!$F$3:$M$116,8,FALSE)</f>
        <v xml:space="preserve">Marcin | Pawlak | Dr inż. |  ( 05337 ) </v>
      </c>
      <c r="O55" s="19" t="str">
        <f>VLOOKUP(J55,Prowadzacy!$F$3:$K$116,5,FALSE)</f>
        <v>K37W05D02</v>
      </c>
      <c r="P55" s="20" t="str">
        <f>VLOOKUP(J55,Prowadzacy!$F$3:$K$116,6,FALSE)</f>
        <v>ZNEMAP</v>
      </c>
      <c r="Q55" s="34" t="s">
        <v>985</v>
      </c>
      <c r="R55" s="20" t="str">
        <f>VLOOKUP(Q55,Prowadzacy!$F$3:$K$116,2,FALSE)</f>
        <v>Krzysztof</v>
      </c>
      <c r="S55" s="20" t="str">
        <f>VLOOKUP(Q55,Prowadzacy!$F$3:$K$116,3,FALSE)</f>
        <v>Paweł</v>
      </c>
      <c r="T55" s="20" t="str">
        <f>VLOOKUP(Q55,Prowadzacy!$F$3:$K$116,4,FALSE)</f>
        <v>Dyrcz</v>
      </c>
      <c r="U55" s="20" t="str">
        <f>VLOOKUP(Q55,Prowadzacy!$F$3:$M$116,8,FALSE)</f>
        <v xml:space="preserve">Krzysztof | Dyrcz | Dr inż. |  ( 05307 ) </v>
      </c>
      <c r="V55" s="35"/>
      <c r="W55" s="34" t="s">
        <v>217</v>
      </c>
      <c r="X55" s="35"/>
      <c r="Y55" s="34"/>
      <c r="Z55" s="10"/>
      <c r="AA55" s="9"/>
      <c r="AB55" s="9"/>
      <c r="AC55" s="9"/>
      <c r="AD55" s="9"/>
      <c r="AE55" s="9"/>
      <c r="AF55" s="9"/>
      <c r="AG55" s="9"/>
      <c r="AH55" s="9"/>
      <c r="AI55" s="9"/>
      <c r="AJ55" s="9"/>
      <c r="AK55" s="9"/>
    </row>
    <row r="56" spans="1:37" ht="90.75">
      <c r="A56" s="151">
        <v>51</v>
      </c>
      <c r="B56" s="20" t="str">
        <f>VLOOKUP(E56,studia!$F$1:$I$10,2,FALSE)</f>
        <v>Automatyka Przemysłowa</v>
      </c>
      <c r="C56" s="20" t="str">
        <f>VLOOKUP(E56,studia!$F$1:$I$10,3,FALSE)</f>
        <v>inż.</v>
      </c>
      <c r="D56" s="20">
        <f>VLOOKUP(E56,studia!$F$1:$I$10,4,FALSE)</f>
        <v>0</v>
      </c>
      <c r="E56" s="35" t="s">
        <v>474</v>
      </c>
      <c r="F56" s="158" t="s">
        <v>2179</v>
      </c>
      <c r="G56" s="35" t="s">
        <v>1183</v>
      </c>
      <c r="H56" s="35" t="s">
        <v>1184</v>
      </c>
      <c r="I56" s="35" t="s">
        <v>1185</v>
      </c>
      <c r="J56" s="35" t="s">
        <v>1173</v>
      </c>
      <c r="K56" s="19" t="str">
        <f>VLOOKUP(J56,Prowadzacy!$F$3:$J$116,2,FALSE)</f>
        <v>Marcin</v>
      </c>
      <c r="L56" s="19" t="str">
        <f>VLOOKUP(J56,Prowadzacy!$F$3:$K$116,3,FALSE)</f>
        <v>Stanisław</v>
      </c>
      <c r="M56" s="19" t="str">
        <f>VLOOKUP(J56,Prowadzacy!$F$3:$K$116,4,FALSE)</f>
        <v>Pawlak</v>
      </c>
      <c r="N56" s="20" t="str">
        <f>VLOOKUP(J56,Prowadzacy!$F$3:$M$116,8,FALSE)</f>
        <v xml:space="preserve">Marcin | Pawlak | Dr inż. |  ( 05337 ) </v>
      </c>
      <c r="O56" s="19" t="str">
        <f>VLOOKUP(J56,Prowadzacy!$F$3:$K$116,5,FALSE)</f>
        <v>K37W05D02</v>
      </c>
      <c r="P56" s="20" t="str">
        <f>VLOOKUP(J56,Prowadzacy!$F$3:$K$116,6,FALSE)</f>
        <v>ZNEMAP</v>
      </c>
      <c r="Q56" s="34" t="s">
        <v>985</v>
      </c>
      <c r="R56" s="20" t="str">
        <f>VLOOKUP(Q56,Prowadzacy!$F$3:$K$116,2,FALSE)</f>
        <v>Krzysztof</v>
      </c>
      <c r="S56" s="20" t="str">
        <f>VLOOKUP(Q56,Prowadzacy!$F$3:$K$116,3,FALSE)</f>
        <v>Paweł</v>
      </c>
      <c r="T56" s="20" t="str">
        <f>VLOOKUP(Q56,Prowadzacy!$F$3:$K$116,4,FALSE)</f>
        <v>Dyrcz</v>
      </c>
      <c r="U56" s="20" t="str">
        <f>VLOOKUP(Q56,Prowadzacy!$F$3:$M$116,8,FALSE)</f>
        <v xml:space="preserve">Krzysztof | Dyrcz | Dr inż. |  ( 05307 ) </v>
      </c>
      <c r="V56" s="35"/>
      <c r="W56" s="34" t="s">
        <v>217</v>
      </c>
      <c r="X56" s="35"/>
      <c r="Y56" s="34"/>
      <c r="Z56" s="10"/>
      <c r="AA56" s="9"/>
      <c r="AB56" s="9"/>
      <c r="AC56" s="9"/>
      <c r="AD56" s="9"/>
      <c r="AE56" s="9"/>
      <c r="AF56" s="9"/>
      <c r="AG56" s="9"/>
      <c r="AH56" s="9"/>
      <c r="AI56" s="9"/>
      <c r="AJ56" s="9"/>
      <c r="AK56" s="9"/>
    </row>
    <row r="57" spans="1:37" ht="116.25">
      <c r="A57" s="151">
        <v>52</v>
      </c>
      <c r="B57" s="20" t="str">
        <f>VLOOKUP(E57,studia!$F$1:$I$10,2,FALSE)</f>
        <v>Automatyka Przemysłowa</v>
      </c>
      <c r="C57" s="20" t="str">
        <f>VLOOKUP(E57,studia!$F$1:$I$10,3,FALSE)</f>
        <v>inż.</v>
      </c>
      <c r="D57" s="20">
        <f>VLOOKUP(E57,studia!$F$1:$I$10,4,FALSE)</f>
        <v>0</v>
      </c>
      <c r="E57" s="35" t="s">
        <v>474</v>
      </c>
      <c r="F57" s="157"/>
      <c r="G57" s="35" t="s">
        <v>1186</v>
      </c>
      <c r="H57" s="35" t="s">
        <v>1187</v>
      </c>
      <c r="I57" s="35" t="s">
        <v>1188</v>
      </c>
      <c r="J57" s="35" t="s">
        <v>1173</v>
      </c>
      <c r="K57" s="19" t="str">
        <f>VLOOKUP(J57,Prowadzacy!$F$3:$J$116,2,FALSE)</f>
        <v>Marcin</v>
      </c>
      <c r="L57" s="19" t="str">
        <f>VLOOKUP(J57,Prowadzacy!$F$3:$K$116,3,FALSE)</f>
        <v>Stanisław</v>
      </c>
      <c r="M57" s="19" t="str">
        <f>VLOOKUP(J57,Prowadzacy!$F$3:$K$116,4,FALSE)</f>
        <v>Pawlak</v>
      </c>
      <c r="N57" s="20" t="str">
        <f>VLOOKUP(J57,Prowadzacy!$F$3:$M$116,8,FALSE)</f>
        <v xml:space="preserve">Marcin | Pawlak | Dr inż. |  ( 05337 ) </v>
      </c>
      <c r="O57" s="19" t="str">
        <f>VLOOKUP(J57,Prowadzacy!$F$3:$K$116,5,FALSE)</f>
        <v>K37W05D02</v>
      </c>
      <c r="P57" s="20" t="str">
        <f>VLOOKUP(J57,Prowadzacy!$F$3:$K$116,6,FALSE)</f>
        <v>ZNEMAP</v>
      </c>
      <c r="Q57" s="34" t="s">
        <v>985</v>
      </c>
      <c r="R57" s="20" t="str">
        <f>VLOOKUP(Q57,Prowadzacy!$F$3:$K$116,2,FALSE)</f>
        <v>Krzysztof</v>
      </c>
      <c r="S57" s="20" t="str">
        <f>VLOOKUP(Q57,Prowadzacy!$F$3:$K$116,3,FALSE)</f>
        <v>Paweł</v>
      </c>
      <c r="T57" s="20" t="str">
        <f>VLOOKUP(Q57,Prowadzacy!$F$3:$K$116,4,FALSE)</f>
        <v>Dyrcz</v>
      </c>
      <c r="U57" s="20" t="str">
        <f>VLOOKUP(Q57,Prowadzacy!$F$3:$M$116,8,FALSE)</f>
        <v xml:space="preserve">Krzysztof | Dyrcz | Dr inż. |  ( 05307 ) </v>
      </c>
      <c r="V57" s="35"/>
      <c r="W57" s="34" t="s">
        <v>217</v>
      </c>
      <c r="X57" s="35"/>
      <c r="Y57" s="34"/>
      <c r="Z57" s="10"/>
      <c r="AA57" s="9"/>
      <c r="AB57" s="9"/>
      <c r="AC57" s="9"/>
      <c r="AD57" s="9"/>
      <c r="AE57" s="9"/>
      <c r="AF57" s="9"/>
      <c r="AG57" s="9"/>
      <c r="AH57" s="9"/>
      <c r="AI57" s="9"/>
      <c r="AJ57" s="9"/>
      <c r="AK57" s="9"/>
    </row>
    <row r="58" spans="1:37" ht="103.5">
      <c r="A58" s="151">
        <v>53</v>
      </c>
      <c r="B58" s="20" t="str">
        <f>VLOOKUP(E58,studia!$F$1:$I$10,2,FALSE)</f>
        <v>Automatyka Przemysłowa</v>
      </c>
      <c r="C58" s="20" t="str">
        <f>VLOOKUP(E58,studia!$F$1:$I$10,3,FALSE)</f>
        <v>inż.</v>
      </c>
      <c r="D58" s="20">
        <f>VLOOKUP(E58,studia!$F$1:$I$10,4,FALSE)</f>
        <v>0</v>
      </c>
      <c r="E58" s="35" t="s">
        <v>474</v>
      </c>
      <c r="F58" s="158" t="s">
        <v>2179</v>
      </c>
      <c r="G58" s="35" t="s">
        <v>1189</v>
      </c>
      <c r="H58" s="35" t="s">
        <v>1190</v>
      </c>
      <c r="I58" s="35" t="s">
        <v>1191</v>
      </c>
      <c r="J58" s="35" t="s">
        <v>1173</v>
      </c>
      <c r="K58" s="19" t="str">
        <f>VLOOKUP(J58,Prowadzacy!$F$3:$J$116,2,FALSE)</f>
        <v>Marcin</v>
      </c>
      <c r="L58" s="19" t="str">
        <f>VLOOKUP(J58,Prowadzacy!$F$3:$K$116,3,FALSE)</f>
        <v>Stanisław</v>
      </c>
      <c r="M58" s="19" t="str">
        <f>VLOOKUP(J58,Prowadzacy!$F$3:$K$116,4,FALSE)</f>
        <v>Pawlak</v>
      </c>
      <c r="N58" s="20" t="str">
        <f>VLOOKUP(J58,Prowadzacy!$F$3:$M$116,8,FALSE)</f>
        <v xml:space="preserve">Marcin | Pawlak | Dr inż. |  ( 05337 ) </v>
      </c>
      <c r="O58" s="19" t="str">
        <f>VLOOKUP(J58,Prowadzacy!$F$3:$K$116,5,FALSE)</f>
        <v>K37W05D02</v>
      </c>
      <c r="P58" s="20" t="str">
        <f>VLOOKUP(J58,Prowadzacy!$F$3:$K$116,6,FALSE)</f>
        <v>ZNEMAP</v>
      </c>
      <c r="Q58" s="34" t="s">
        <v>985</v>
      </c>
      <c r="R58" s="20" t="str">
        <f>VLOOKUP(Q58,Prowadzacy!$F$3:$K$116,2,FALSE)</f>
        <v>Krzysztof</v>
      </c>
      <c r="S58" s="20" t="str">
        <f>VLOOKUP(Q58,Prowadzacy!$F$3:$K$116,3,FALSE)</f>
        <v>Paweł</v>
      </c>
      <c r="T58" s="20" t="str">
        <f>VLOOKUP(Q58,Prowadzacy!$F$3:$K$116,4,FALSE)</f>
        <v>Dyrcz</v>
      </c>
      <c r="U58" s="20" t="str">
        <f>VLOOKUP(Q58,Prowadzacy!$F$3:$M$116,8,FALSE)</f>
        <v xml:space="preserve">Krzysztof | Dyrcz | Dr inż. |  ( 05307 ) </v>
      </c>
      <c r="V58" s="35"/>
      <c r="W58" s="34" t="s">
        <v>217</v>
      </c>
      <c r="X58" s="35"/>
      <c r="Y58" s="34"/>
      <c r="Z58" s="10"/>
      <c r="AA58" s="9"/>
      <c r="AB58" s="9"/>
      <c r="AC58" s="9"/>
      <c r="AD58" s="9"/>
      <c r="AE58" s="9"/>
      <c r="AF58" s="9"/>
      <c r="AG58" s="9"/>
      <c r="AH58" s="9"/>
      <c r="AI58" s="9"/>
      <c r="AJ58" s="9"/>
      <c r="AK58" s="9"/>
    </row>
    <row r="59" spans="1:37" ht="103.5">
      <c r="A59" s="151">
        <v>54</v>
      </c>
      <c r="B59" s="20" t="str">
        <f>VLOOKUP(E59,studia!$F$1:$I$10,2,FALSE)</f>
        <v>Automatyka Przemysłowa</v>
      </c>
      <c r="C59" s="20" t="str">
        <f>VLOOKUP(E59,studia!$F$1:$I$10,3,FALSE)</f>
        <v>inż.</v>
      </c>
      <c r="D59" s="20">
        <f>VLOOKUP(E59,studia!$F$1:$I$10,4,FALSE)</f>
        <v>0</v>
      </c>
      <c r="E59" s="35" t="s">
        <v>474</v>
      </c>
      <c r="F59" s="157"/>
      <c r="G59" s="35" t="s">
        <v>1192</v>
      </c>
      <c r="H59" s="35" t="s">
        <v>1193</v>
      </c>
      <c r="I59" s="35" t="s">
        <v>1194</v>
      </c>
      <c r="J59" s="35" t="s">
        <v>1173</v>
      </c>
      <c r="K59" s="19" t="str">
        <f>VLOOKUP(J59,Prowadzacy!$F$3:$J$116,2,FALSE)</f>
        <v>Marcin</v>
      </c>
      <c r="L59" s="19" t="str">
        <f>VLOOKUP(J59,Prowadzacy!$F$3:$K$116,3,FALSE)</f>
        <v>Stanisław</v>
      </c>
      <c r="M59" s="19" t="str">
        <f>VLOOKUP(J59,Prowadzacy!$F$3:$K$116,4,FALSE)</f>
        <v>Pawlak</v>
      </c>
      <c r="N59" s="20" t="str">
        <f>VLOOKUP(J59,Prowadzacy!$F$3:$M$116,8,FALSE)</f>
        <v xml:space="preserve">Marcin | Pawlak | Dr inż. |  ( 05337 ) </v>
      </c>
      <c r="O59" s="19" t="str">
        <f>VLOOKUP(J59,Prowadzacy!$F$3:$K$116,5,FALSE)</f>
        <v>K37W05D02</v>
      </c>
      <c r="P59" s="20" t="str">
        <f>VLOOKUP(J59,Prowadzacy!$F$3:$K$116,6,FALSE)</f>
        <v>ZNEMAP</v>
      </c>
      <c r="Q59" s="34" t="s">
        <v>985</v>
      </c>
      <c r="R59" s="20" t="str">
        <f>VLOOKUP(Q59,Prowadzacy!$F$3:$K$116,2,FALSE)</f>
        <v>Krzysztof</v>
      </c>
      <c r="S59" s="20" t="str">
        <f>VLOOKUP(Q59,Prowadzacy!$F$3:$K$116,3,FALSE)</f>
        <v>Paweł</v>
      </c>
      <c r="T59" s="20" t="str">
        <f>VLOOKUP(Q59,Prowadzacy!$F$3:$K$116,4,FALSE)</f>
        <v>Dyrcz</v>
      </c>
      <c r="U59" s="20" t="str">
        <f>VLOOKUP(Q59,Prowadzacy!$F$3:$M$116,8,FALSE)</f>
        <v xml:space="preserve">Krzysztof | Dyrcz | Dr inż. |  ( 05307 ) </v>
      </c>
      <c r="V59" s="35"/>
      <c r="W59" s="34" t="s">
        <v>217</v>
      </c>
      <c r="X59" s="35"/>
      <c r="Y59" s="34"/>
      <c r="Z59" s="10"/>
      <c r="AA59" s="9"/>
      <c r="AB59" s="9"/>
      <c r="AC59" s="9"/>
      <c r="AD59" s="9"/>
      <c r="AE59" s="9"/>
      <c r="AF59" s="9"/>
      <c r="AG59" s="9"/>
      <c r="AH59" s="9"/>
      <c r="AI59" s="9"/>
      <c r="AJ59" s="9"/>
      <c r="AK59" s="9"/>
    </row>
    <row r="60" spans="1:37" ht="90.75">
      <c r="A60" s="151">
        <v>55</v>
      </c>
      <c r="B60" s="20" t="str">
        <f>VLOOKUP(E60,studia!$F$1:$I$10,2,FALSE)</f>
        <v>Automatyka Przemysłowa</v>
      </c>
      <c r="C60" s="20" t="str">
        <f>VLOOKUP(E60,studia!$F$1:$I$10,3,FALSE)</f>
        <v>inż.</v>
      </c>
      <c r="D60" s="20">
        <f>VLOOKUP(E60,studia!$F$1:$I$10,4,FALSE)</f>
        <v>0</v>
      </c>
      <c r="E60" s="35" t="s">
        <v>474</v>
      </c>
      <c r="F60" s="158" t="s">
        <v>2179</v>
      </c>
      <c r="G60" s="35" t="s">
        <v>1942</v>
      </c>
      <c r="H60" s="35" t="s">
        <v>1213</v>
      </c>
      <c r="I60" s="35" t="s">
        <v>1826</v>
      </c>
      <c r="J60" s="35" t="s">
        <v>1214</v>
      </c>
      <c r="K60" s="19" t="str">
        <f>VLOOKUP(J60,Prowadzacy!$F$3:$J$116,2,FALSE)</f>
        <v>Piotr</v>
      </c>
      <c r="L60" s="19" t="str">
        <f>VLOOKUP(J60,Prowadzacy!$F$3:$K$116,3,FALSE)</f>
        <v>Jóżef</v>
      </c>
      <c r="M60" s="19" t="str">
        <f>VLOOKUP(J60,Prowadzacy!$F$3:$K$116,4,FALSE)</f>
        <v>Serkies</v>
      </c>
      <c r="N60" s="20" t="str">
        <f>VLOOKUP(J60,Prowadzacy!$F$3:$M$116,8,FALSE)</f>
        <v xml:space="preserve">Piotr | Serkies | Dr hab. inż. |  ( 05383 ) </v>
      </c>
      <c r="O60" s="19" t="str">
        <f>VLOOKUP(J60,Prowadzacy!$F$3:$K$116,5,FALSE)</f>
        <v>K37W05D02</v>
      </c>
      <c r="P60" s="20" t="str">
        <f>VLOOKUP(J60,Prowadzacy!$F$3:$K$116,6,FALSE)</f>
        <v>ZNEMAP</v>
      </c>
      <c r="Q60" s="34" t="s">
        <v>1297</v>
      </c>
      <c r="R60" s="20" t="str">
        <f>VLOOKUP(Q60,Prowadzacy!$F$3:$K$116,2,FALSE)</f>
        <v>Karol</v>
      </c>
      <c r="S60" s="20">
        <f>VLOOKUP(Q60,Prowadzacy!$F$3:$K$116,3,FALSE)</f>
        <v>0</v>
      </c>
      <c r="T60" s="20" t="str">
        <f>VLOOKUP(Q60,Prowadzacy!$F$3:$K$116,4,FALSE)</f>
        <v>Wróbel</v>
      </c>
      <c r="U60" s="20" t="str">
        <f>VLOOKUP(Q60,Prowadzacy!$F$3:$M$116,8,FALSE)</f>
        <v xml:space="preserve">Karol | Wróbel | Dr inż. |  ( 053112 ) </v>
      </c>
      <c r="V60" s="35"/>
      <c r="W60" s="34"/>
      <c r="X60" s="35"/>
      <c r="Y60" s="34"/>
      <c r="Z60" s="10"/>
      <c r="AA60" s="9"/>
      <c r="AB60" s="9"/>
      <c r="AC60" s="9"/>
      <c r="AD60" s="9"/>
      <c r="AE60" s="9"/>
      <c r="AF60" s="9"/>
      <c r="AG60" s="9"/>
      <c r="AH60" s="9"/>
      <c r="AI60" s="9"/>
      <c r="AJ60" s="9"/>
      <c r="AK60" s="9"/>
    </row>
    <row r="61" spans="1:37" ht="103.5">
      <c r="A61" s="151">
        <v>56</v>
      </c>
      <c r="B61" s="20" t="str">
        <f>VLOOKUP(E61,studia!$F$1:$I$10,2,FALSE)</f>
        <v>Automatyka Przemysłowa</v>
      </c>
      <c r="C61" s="20" t="str">
        <f>VLOOKUP(E61,studia!$F$1:$I$10,3,FALSE)</f>
        <v>inż.</v>
      </c>
      <c r="D61" s="20">
        <f>VLOOKUP(E61,studia!$F$1:$I$10,4,FALSE)</f>
        <v>0</v>
      </c>
      <c r="E61" s="35" t="s">
        <v>474</v>
      </c>
      <c r="F61" s="158" t="s">
        <v>2179</v>
      </c>
      <c r="G61" s="35" t="s">
        <v>1215</v>
      </c>
      <c r="H61" s="35" t="s">
        <v>1216</v>
      </c>
      <c r="I61" s="35" t="s">
        <v>1827</v>
      </c>
      <c r="J61" s="35" t="s">
        <v>1214</v>
      </c>
      <c r="K61" s="19" t="str">
        <f>VLOOKUP(J61,Prowadzacy!$F$3:$J$116,2,FALSE)</f>
        <v>Piotr</v>
      </c>
      <c r="L61" s="19" t="str">
        <f>VLOOKUP(J61,Prowadzacy!$F$3:$K$116,3,FALSE)</f>
        <v>Jóżef</v>
      </c>
      <c r="M61" s="19" t="str">
        <f>VLOOKUP(J61,Prowadzacy!$F$3:$K$116,4,FALSE)</f>
        <v>Serkies</v>
      </c>
      <c r="N61" s="20" t="str">
        <f>VLOOKUP(J61,Prowadzacy!$F$3:$M$116,8,FALSE)</f>
        <v xml:space="preserve">Piotr | Serkies | Dr hab. inż. |  ( 05383 ) </v>
      </c>
      <c r="O61" s="19" t="str">
        <f>VLOOKUP(J61,Prowadzacy!$F$3:$K$116,5,FALSE)</f>
        <v>K37W05D02</v>
      </c>
      <c r="P61" s="20" t="str">
        <f>VLOOKUP(J61,Prowadzacy!$F$3:$K$116,6,FALSE)</f>
        <v>ZNEMAP</v>
      </c>
      <c r="Q61" s="34" t="s">
        <v>1297</v>
      </c>
      <c r="R61" s="20" t="str">
        <f>VLOOKUP(Q61,Prowadzacy!$F$3:$K$116,2,FALSE)</f>
        <v>Karol</v>
      </c>
      <c r="S61" s="20">
        <f>VLOOKUP(Q61,Prowadzacy!$F$3:$K$116,3,FALSE)</f>
        <v>0</v>
      </c>
      <c r="T61" s="20" t="str">
        <f>VLOOKUP(Q61,Prowadzacy!$F$3:$K$116,4,FALSE)</f>
        <v>Wróbel</v>
      </c>
      <c r="U61" s="20" t="str">
        <f>VLOOKUP(Q61,Prowadzacy!$F$3:$M$116,8,FALSE)</f>
        <v xml:space="preserve">Karol | Wróbel | Dr inż. |  ( 053112 ) </v>
      </c>
      <c r="V61" s="35"/>
      <c r="W61" s="34" t="s">
        <v>217</v>
      </c>
      <c r="X61" s="35"/>
      <c r="Y61" s="34"/>
      <c r="Z61" s="10"/>
      <c r="AA61" s="9"/>
      <c r="AB61" s="9"/>
      <c r="AC61" s="9"/>
      <c r="AD61" s="9"/>
      <c r="AE61" s="9"/>
      <c r="AF61" s="9"/>
      <c r="AG61" s="9"/>
      <c r="AH61" s="9"/>
      <c r="AI61" s="9"/>
      <c r="AJ61" s="9"/>
      <c r="AK61" s="9"/>
    </row>
    <row r="62" spans="1:37" ht="103.5">
      <c r="A62" s="151">
        <v>57</v>
      </c>
      <c r="B62" s="20" t="str">
        <f>VLOOKUP(E62,studia!$F$1:$I$10,2,FALSE)</f>
        <v>Automatyka Przemysłowa</v>
      </c>
      <c r="C62" s="20" t="str">
        <f>VLOOKUP(E62,studia!$F$1:$I$10,3,FALSE)</f>
        <v>inż.</v>
      </c>
      <c r="D62" s="20">
        <f>VLOOKUP(E62,studia!$F$1:$I$10,4,FALSE)</f>
        <v>0</v>
      </c>
      <c r="E62" s="35" t="s">
        <v>474</v>
      </c>
      <c r="F62" s="158" t="s">
        <v>2179</v>
      </c>
      <c r="G62" s="35" t="s">
        <v>1217</v>
      </c>
      <c r="H62" s="35" t="s">
        <v>1218</v>
      </c>
      <c r="I62" s="35" t="s">
        <v>1828</v>
      </c>
      <c r="J62" s="35" t="s">
        <v>1214</v>
      </c>
      <c r="K62" s="19" t="str">
        <f>VLOOKUP(J62,Prowadzacy!$F$3:$J$116,2,FALSE)</f>
        <v>Piotr</v>
      </c>
      <c r="L62" s="19" t="str">
        <f>VLOOKUP(J62,Prowadzacy!$F$3:$K$116,3,FALSE)</f>
        <v>Jóżef</v>
      </c>
      <c r="M62" s="19" t="str">
        <f>VLOOKUP(J62,Prowadzacy!$F$3:$K$116,4,FALSE)</f>
        <v>Serkies</v>
      </c>
      <c r="N62" s="20" t="str">
        <f>VLOOKUP(J62,Prowadzacy!$F$3:$M$116,8,FALSE)</f>
        <v xml:space="preserve">Piotr | Serkies | Dr hab. inż. |  ( 05383 ) </v>
      </c>
      <c r="O62" s="19" t="str">
        <f>VLOOKUP(J62,Prowadzacy!$F$3:$K$116,5,FALSE)</f>
        <v>K37W05D02</v>
      </c>
      <c r="P62" s="20" t="str">
        <f>VLOOKUP(J62,Prowadzacy!$F$3:$K$116,6,FALSE)</f>
        <v>ZNEMAP</v>
      </c>
      <c r="Q62" s="34" t="s">
        <v>1297</v>
      </c>
      <c r="R62" s="20" t="str">
        <f>VLOOKUP(Q62,Prowadzacy!$F$3:$K$116,2,FALSE)</f>
        <v>Karol</v>
      </c>
      <c r="S62" s="20">
        <f>VLOOKUP(Q62,Prowadzacy!$F$3:$K$116,3,FALSE)</f>
        <v>0</v>
      </c>
      <c r="T62" s="20" t="str">
        <f>VLOOKUP(Q62,Prowadzacy!$F$3:$K$116,4,FALSE)</f>
        <v>Wróbel</v>
      </c>
      <c r="U62" s="20" t="str">
        <f>VLOOKUP(Q62,Prowadzacy!$F$3:$M$116,8,FALSE)</f>
        <v xml:space="preserve">Karol | Wróbel | Dr inż. |  ( 053112 ) </v>
      </c>
      <c r="V62" s="35"/>
      <c r="W62" s="34" t="s">
        <v>217</v>
      </c>
      <c r="X62" s="35"/>
      <c r="Y62" s="34"/>
      <c r="Z62" s="10"/>
      <c r="AA62" s="9"/>
      <c r="AB62" s="9"/>
      <c r="AC62" s="9"/>
      <c r="AD62" s="9"/>
      <c r="AE62" s="9"/>
      <c r="AF62" s="9"/>
      <c r="AG62" s="9"/>
      <c r="AH62" s="9"/>
      <c r="AI62" s="9"/>
      <c r="AJ62" s="9"/>
      <c r="AK62" s="9"/>
    </row>
    <row r="63" spans="1:37" ht="90.75">
      <c r="A63" s="151">
        <v>58</v>
      </c>
      <c r="B63" s="20" t="str">
        <f>VLOOKUP(E63,studia!$F$1:$I$10,2,FALSE)</f>
        <v>Automatyka Przemysłowa</v>
      </c>
      <c r="C63" s="20" t="str">
        <f>VLOOKUP(E63,studia!$F$1:$I$10,3,FALSE)</f>
        <v>inż.</v>
      </c>
      <c r="D63" s="20">
        <f>VLOOKUP(E63,studia!$F$1:$I$10,4,FALSE)</f>
        <v>0</v>
      </c>
      <c r="E63" s="35" t="s">
        <v>474</v>
      </c>
      <c r="F63" s="158" t="s">
        <v>2179</v>
      </c>
      <c r="G63" s="35" t="s">
        <v>1219</v>
      </c>
      <c r="H63" s="35" t="s">
        <v>1220</v>
      </c>
      <c r="I63" s="35" t="s">
        <v>1221</v>
      </c>
      <c r="J63" s="35" t="s">
        <v>1214</v>
      </c>
      <c r="K63" s="19" t="str">
        <f>VLOOKUP(J63,Prowadzacy!$F$3:$J$116,2,FALSE)</f>
        <v>Piotr</v>
      </c>
      <c r="L63" s="19" t="str">
        <f>VLOOKUP(J63,Prowadzacy!$F$3:$K$116,3,FALSE)</f>
        <v>Jóżef</v>
      </c>
      <c r="M63" s="19" t="str">
        <f>VLOOKUP(J63,Prowadzacy!$F$3:$K$116,4,FALSE)</f>
        <v>Serkies</v>
      </c>
      <c r="N63" s="20" t="str">
        <f>VLOOKUP(J63,Prowadzacy!$F$3:$M$116,8,FALSE)</f>
        <v xml:space="preserve">Piotr | Serkies | Dr hab. inż. |  ( 05383 ) </v>
      </c>
      <c r="O63" s="19" t="str">
        <f>VLOOKUP(J63,Prowadzacy!$F$3:$K$116,5,FALSE)</f>
        <v>K37W05D02</v>
      </c>
      <c r="P63" s="20" t="str">
        <f>VLOOKUP(J63,Prowadzacy!$F$3:$K$116,6,FALSE)</f>
        <v>ZNEMAP</v>
      </c>
      <c r="Q63" s="34" t="s">
        <v>1297</v>
      </c>
      <c r="R63" s="20" t="str">
        <f>VLOOKUP(Q63,Prowadzacy!$F$3:$K$116,2,FALSE)</f>
        <v>Karol</v>
      </c>
      <c r="S63" s="20">
        <f>VLOOKUP(Q63,Prowadzacy!$F$3:$K$116,3,FALSE)</f>
        <v>0</v>
      </c>
      <c r="T63" s="20" t="str">
        <f>VLOOKUP(Q63,Prowadzacy!$F$3:$K$116,4,FALSE)</f>
        <v>Wróbel</v>
      </c>
      <c r="U63" s="20" t="str">
        <f>VLOOKUP(Q63,Prowadzacy!$F$3:$M$116,8,FALSE)</f>
        <v xml:space="preserve">Karol | Wróbel | Dr inż. |  ( 053112 ) </v>
      </c>
      <c r="V63" s="35"/>
      <c r="W63" s="34" t="s">
        <v>217</v>
      </c>
      <c r="X63" s="35"/>
      <c r="Y63" s="34"/>
      <c r="Z63" s="10"/>
      <c r="AA63" s="9"/>
      <c r="AB63" s="9"/>
      <c r="AC63" s="9"/>
      <c r="AD63" s="9"/>
      <c r="AE63" s="9"/>
      <c r="AF63" s="9"/>
      <c r="AG63" s="9"/>
      <c r="AH63" s="9"/>
      <c r="AI63" s="9"/>
      <c r="AJ63" s="9"/>
      <c r="AK63" s="9"/>
    </row>
    <row r="64" spans="1:37" ht="129">
      <c r="A64" s="151">
        <v>59</v>
      </c>
      <c r="B64" s="20" t="str">
        <f>VLOOKUP(E64,studia!$F$1:$I$10,2,FALSE)</f>
        <v>Automatyka Przemysłowa</v>
      </c>
      <c r="C64" s="20" t="str">
        <f>VLOOKUP(E64,studia!$F$1:$I$10,3,FALSE)</f>
        <v>inż.</v>
      </c>
      <c r="D64" s="20">
        <f>VLOOKUP(E64,studia!$F$1:$I$10,4,FALSE)</f>
        <v>0</v>
      </c>
      <c r="E64" s="35" t="s">
        <v>474</v>
      </c>
      <c r="F64" s="158" t="s">
        <v>2179</v>
      </c>
      <c r="G64" s="35" t="s">
        <v>1233</v>
      </c>
      <c r="H64" s="35" t="s">
        <v>1234</v>
      </c>
      <c r="I64" s="35" t="s">
        <v>1235</v>
      </c>
      <c r="J64" s="35" t="s">
        <v>1236</v>
      </c>
      <c r="K64" s="19" t="str">
        <f>VLOOKUP(J64,Prowadzacy!$F$3:$J$116,2,FALSE)</f>
        <v>Maciej</v>
      </c>
      <c r="L64" s="19">
        <f>VLOOKUP(J64,Prowadzacy!$F$3:$K$116,3,FALSE)</f>
        <v>0</v>
      </c>
      <c r="M64" s="19" t="str">
        <f>VLOOKUP(J64,Prowadzacy!$F$3:$K$116,4,FALSE)</f>
        <v>Skowron</v>
      </c>
      <c r="N64" s="20" t="str">
        <f>VLOOKUP(J64,Prowadzacy!$F$3:$M$116,8,FALSE)</f>
        <v xml:space="preserve">Maciej | Skowron | Dr inż. |  ( p0531 ) </v>
      </c>
      <c r="O64" s="19" t="str">
        <f>VLOOKUP(J64,Prowadzacy!$F$3:$K$116,5,FALSE)</f>
        <v>K37W05D02</v>
      </c>
      <c r="P64" s="20">
        <f>VLOOKUP(J64,Prowadzacy!$F$3:$K$116,6,FALSE)</f>
        <v>0</v>
      </c>
      <c r="Q64" s="34" t="s">
        <v>1319</v>
      </c>
      <c r="R64" s="20" t="str">
        <f>VLOOKUP(Q64,Prowadzacy!$F$3:$K$116,2,FALSE)</f>
        <v>Mateusz</v>
      </c>
      <c r="S64" s="20">
        <f>VLOOKUP(Q64,Prowadzacy!$F$3:$K$116,3,FALSE)</f>
        <v>0</v>
      </c>
      <c r="T64" s="20" t="str">
        <f>VLOOKUP(Q64,Prowadzacy!$F$3:$K$116,4,FALSE)</f>
        <v>Dybkowski</v>
      </c>
      <c r="U64" s="20" t="str">
        <f>VLOOKUP(Q64,Prowadzacy!$F$3:$M$116,8,FALSE)</f>
        <v xml:space="preserve">Mateusz | Dybkowski | Dr hab. inż. |  ( 05366 ) </v>
      </c>
      <c r="V64" s="35" t="s">
        <v>1340</v>
      </c>
      <c r="W64" s="34" t="s">
        <v>216</v>
      </c>
      <c r="X64" s="35" t="s">
        <v>1341</v>
      </c>
      <c r="Y64" s="34" t="s">
        <v>217</v>
      </c>
      <c r="Z64" s="10"/>
      <c r="AA64" s="9"/>
      <c r="AB64" s="9"/>
      <c r="AC64" s="9"/>
      <c r="AD64" s="9"/>
      <c r="AE64" s="9"/>
      <c r="AF64" s="9"/>
      <c r="AG64" s="9"/>
      <c r="AH64" s="9"/>
      <c r="AI64" s="9"/>
      <c r="AJ64" s="9"/>
      <c r="AK64" s="9"/>
    </row>
    <row r="65" spans="1:37" ht="141.75">
      <c r="A65" s="151">
        <v>60</v>
      </c>
      <c r="B65" s="20" t="str">
        <f>VLOOKUP(E65,studia!$F$1:$I$10,2,FALSE)</f>
        <v>Automatyka Przemysłowa</v>
      </c>
      <c r="C65" s="20" t="str">
        <f>VLOOKUP(E65,studia!$F$1:$I$10,3,FALSE)</f>
        <v>inż.</v>
      </c>
      <c r="D65" s="20">
        <f>VLOOKUP(E65,studia!$F$1:$I$10,4,FALSE)</f>
        <v>0</v>
      </c>
      <c r="E65" s="35" t="s">
        <v>474</v>
      </c>
      <c r="F65" s="158" t="s">
        <v>2179</v>
      </c>
      <c r="G65" s="35" t="s">
        <v>1237</v>
      </c>
      <c r="H65" s="35" t="s">
        <v>1238</v>
      </c>
      <c r="I65" s="35" t="s">
        <v>1537</v>
      </c>
      <c r="J65" s="35" t="s">
        <v>1236</v>
      </c>
      <c r="K65" s="19" t="str">
        <f>VLOOKUP(J65,Prowadzacy!$F$3:$J$116,2,FALSE)</f>
        <v>Maciej</v>
      </c>
      <c r="L65" s="19">
        <f>VLOOKUP(J65,Prowadzacy!$F$3:$K$116,3,FALSE)</f>
        <v>0</v>
      </c>
      <c r="M65" s="19" t="str">
        <f>VLOOKUP(J65,Prowadzacy!$F$3:$K$116,4,FALSE)</f>
        <v>Skowron</v>
      </c>
      <c r="N65" s="20" t="str">
        <f>VLOOKUP(J65,Prowadzacy!$F$3:$M$116,8,FALSE)</f>
        <v xml:space="preserve">Maciej | Skowron | Dr inż. |  ( p0531 ) </v>
      </c>
      <c r="O65" s="19" t="str">
        <f>VLOOKUP(J65,Prowadzacy!$F$3:$K$116,5,FALSE)</f>
        <v>K37W05D02</v>
      </c>
      <c r="P65" s="20">
        <f>VLOOKUP(J65,Prowadzacy!$F$3:$K$116,6,FALSE)</f>
        <v>0</v>
      </c>
      <c r="Q65" s="34" t="s">
        <v>1280</v>
      </c>
      <c r="R65" s="20" t="str">
        <f>VLOOKUP(Q65,Prowadzacy!$F$3:$K$116,2,FALSE)</f>
        <v>Marcin</v>
      </c>
      <c r="S65" s="20">
        <f>VLOOKUP(Q65,Prowadzacy!$F$3:$K$116,3,FALSE)</f>
        <v>0</v>
      </c>
      <c r="T65" s="20" t="str">
        <f>VLOOKUP(Q65,Prowadzacy!$F$3:$K$116,4,FALSE)</f>
        <v>Wolkiewicz</v>
      </c>
      <c r="U65" s="20" t="str">
        <f>VLOOKUP(Q65,Prowadzacy!$F$3:$M$116,8,FALSE)</f>
        <v xml:space="preserve">Marcin | Wolkiewicz | Dr hab. inż. |  ( 05377 ) </v>
      </c>
      <c r="V65" s="35"/>
      <c r="W65" s="34" t="s">
        <v>217</v>
      </c>
      <c r="X65" s="35"/>
      <c r="Y65" s="34"/>
      <c r="Z65" s="10"/>
      <c r="AA65" s="9"/>
      <c r="AB65" s="9"/>
      <c r="AC65" s="9"/>
      <c r="AD65" s="9"/>
      <c r="AE65" s="9"/>
      <c r="AF65" s="9"/>
      <c r="AG65" s="9"/>
      <c r="AH65" s="9"/>
      <c r="AI65" s="9"/>
      <c r="AJ65" s="9"/>
      <c r="AK65" s="9"/>
    </row>
    <row r="66" spans="1:37" ht="154.5">
      <c r="A66" s="151">
        <v>61</v>
      </c>
      <c r="B66" s="20" t="str">
        <f>VLOOKUP(E66,studia!$F$1:$I$10,2,FALSE)</f>
        <v>Automatyka Przemysłowa</v>
      </c>
      <c r="C66" s="20" t="str">
        <f>VLOOKUP(E66,studia!$F$1:$I$10,3,FALSE)</f>
        <v>inż.</v>
      </c>
      <c r="D66" s="20">
        <f>VLOOKUP(E66,studia!$F$1:$I$10,4,FALSE)</f>
        <v>0</v>
      </c>
      <c r="E66" s="35" t="s">
        <v>474</v>
      </c>
      <c r="F66" s="158" t="s">
        <v>2179</v>
      </c>
      <c r="G66" s="35" t="s">
        <v>1239</v>
      </c>
      <c r="H66" s="35" t="s">
        <v>1240</v>
      </c>
      <c r="I66" s="35" t="s">
        <v>1241</v>
      </c>
      <c r="J66" s="35" t="s">
        <v>1236</v>
      </c>
      <c r="K66" s="19" t="str">
        <f>VLOOKUP(J66,Prowadzacy!$F$3:$J$116,2,FALSE)</f>
        <v>Maciej</v>
      </c>
      <c r="L66" s="19">
        <f>VLOOKUP(J66,Prowadzacy!$F$3:$K$116,3,FALSE)</f>
        <v>0</v>
      </c>
      <c r="M66" s="19" t="str">
        <f>VLOOKUP(J66,Prowadzacy!$F$3:$K$116,4,FALSE)</f>
        <v>Skowron</v>
      </c>
      <c r="N66" s="20" t="str">
        <f>VLOOKUP(J66,Prowadzacy!$F$3:$M$116,8,FALSE)</f>
        <v xml:space="preserve">Maciej | Skowron | Dr inż. |  ( p0531 ) </v>
      </c>
      <c r="O66" s="19" t="str">
        <f>VLOOKUP(J66,Prowadzacy!$F$3:$K$116,5,FALSE)</f>
        <v>K37W05D02</v>
      </c>
      <c r="P66" s="20">
        <f>VLOOKUP(J66,Prowadzacy!$F$3:$K$116,6,FALSE)</f>
        <v>0</v>
      </c>
      <c r="Q66" s="34" t="s">
        <v>1280</v>
      </c>
      <c r="R66" s="20" t="str">
        <f>VLOOKUP(Q66,Prowadzacy!$F$3:$K$116,2,FALSE)</f>
        <v>Marcin</v>
      </c>
      <c r="S66" s="20">
        <f>VLOOKUP(Q66,Prowadzacy!$F$3:$K$116,3,FALSE)</f>
        <v>0</v>
      </c>
      <c r="T66" s="20" t="str">
        <f>VLOOKUP(Q66,Prowadzacy!$F$3:$K$116,4,FALSE)</f>
        <v>Wolkiewicz</v>
      </c>
      <c r="U66" s="20" t="str">
        <f>VLOOKUP(Q66,Prowadzacy!$F$3:$M$116,8,FALSE)</f>
        <v xml:space="preserve">Marcin | Wolkiewicz | Dr hab. inż. |  ( 05377 ) </v>
      </c>
      <c r="V66" s="35"/>
      <c r="W66" s="34" t="s">
        <v>217</v>
      </c>
      <c r="X66" s="35"/>
      <c r="Y66" s="34"/>
      <c r="Z66" s="10"/>
      <c r="AA66" s="9"/>
      <c r="AB66" s="9"/>
      <c r="AC66" s="9"/>
      <c r="AD66" s="9"/>
      <c r="AE66" s="9"/>
      <c r="AF66" s="9"/>
      <c r="AG66" s="9"/>
      <c r="AH66" s="9"/>
      <c r="AI66" s="9"/>
      <c r="AJ66" s="9"/>
      <c r="AK66" s="9"/>
    </row>
    <row r="67" spans="1:37" ht="129">
      <c r="A67" s="151">
        <v>62</v>
      </c>
      <c r="B67" s="20" t="str">
        <f>VLOOKUP(E67,studia!$F$1:$I$10,2,FALSE)</f>
        <v>Automatyka Przemysłowa</v>
      </c>
      <c r="C67" s="20" t="str">
        <f>VLOOKUP(E67,studia!$F$1:$I$10,3,FALSE)</f>
        <v>inż.</v>
      </c>
      <c r="D67" s="20">
        <f>VLOOKUP(E67,studia!$F$1:$I$10,4,FALSE)</f>
        <v>0</v>
      </c>
      <c r="E67" s="35" t="s">
        <v>474</v>
      </c>
      <c r="F67" s="158" t="s">
        <v>2179</v>
      </c>
      <c r="G67" s="35" t="s">
        <v>1868</v>
      </c>
      <c r="H67" s="35" t="s">
        <v>1869</v>
      </c>
      <c r="I67" s="35" t="s">
        <v>1249</v>
      </c>
      <c r="J67" s="35" t="s">
        <v>1250</v>
      </c>
      <c r="K67" s="19" t="str">
        <f>VLOOKUP(J67,Prowadzacy!$F$3:$J$116,2,FALSE)</f>
        <v>Krzysztof</v>
      </c>
      <c r="L67" s="19">
        <f>VLOOKUP(J67,Prowadzacy!$F$3:$K$116,3,FALSE)</f>
        <v>0</v>
      </c>
      <c r="M67" s="19" t="str">
        <f>VLOOKUP(J67,Prowadzacy!$F$3:$K$116,4,FALSE)</f>
        <v>Szabat</v>
      </c>
      <c r="N67" s="20" t="str">
        <f>VLOOKUP(J67,Prowadzacy!$F$3:$M$116,8,FALSE)</f>
        <v xml:space="preserve">Krzysztof | Szabat | Prof. dr hab. inż. |  ( 05344 ) </v>
      </c>
      <c r="O67" s="19" t="str">
        <f>VLOOKUP(J67,Prowadzacy!$F$3:$K$116,5,FALSE)</f>
        <v>K37W05D02</v>
      </c>
      <c r="P67" s="20" t="str">
        <f>VLOOKUP(J67,Prowadzacy!$F$3:$K$116,6,FALSE)</f>
        <v>ZNEMAP</v>
      </c>
      <c r="Q67" s="34" t="s">
        <v>1077</v>
      </c>
      <c r="R67" s="20" t="str">
        <f>VLOOKUP(Q67,Prowadzacy!$F$3:$K$116,2,FALSE)</f>
        <v>Marcin</v>
      </c>
      <c r="S67" s="20">
        <f>VLOOKUP(Q67,Prowadzacy!$F$3:$K$116,3,FALSE)</f>
        <v>0</v>
      </c>
      <c r="T67" s="20" t="str">
        <f>VLOOKUP(Q67,Prowadzacy!$F$3:$K$116,4,FALSE)</f>
        <v>Kamiński</v>
      </c>
      <c r="U67" s="20" t="str">
        <f>VLOOKUP(Q67,Prowadzacy!$F$3:$M$116,8,FALSE)</f>
        <v xml:space="preserve">Marcin | Kamiński | Dr hab. inż. |  ( 05373 ) </v>
      </c>
      <c r="V67" s="35"/>
      <c r="W67" s="34" t="s">
        <v>217</v>
      </c>
      <c r="X67" s="35"/>
      <c r="Y67" s="34"/>
      <c r="Z67" s="10"/>
      <c r="AA67" s="9"/>
      <c r="AB67" s="9"/>
      <c r="AC67" s="9"/>
      <c r="AD67" s="9"/>
      <c r="AE67" s="9"/>
      <c r="AF67" s="9"/>
      <c r="AG67" s="9"/>
      <c r="AH67" s="9"/>
      <c r="AI67" s="9"/>
      <c r="AJ67" s="9"/>
      <c r="AK67" s="9"/>
    </row>
    <row r="68" spans="1:37" ht="129">
      <c r="A68" s="151">
        <v>63</v>
      </c>
      <c r="B68" s="20" t="str">
        <f>VLOOKUP(E68,studia!$F$1:$I$10,2,FALSE)</f>
        <v>Automatyka Przemysłowa</v>
      </c>
      <c r="C68" s="20" t="str">
        <f>VLOOKUP(E68,studia!$F$1:$I$10,3,FALSE)</f>
        <v>inż.</v>
      </c>
      <c r="D68" s="20">
        <f>VLOOKUP(E68,studia!$F$1:$I$10,4,FALSE)</f>
        <v>0</v>
      </c>
      <c r="E68" s="35" t="s">
        <v>474</v>
      </c>
      <c r="F68" s="158" t="s">
        <v>2179</v>
      </c>
      <c r="G68" s="35" t="s">
        <v>1251</v>
      </c>
      <c r="H68" s="35" t="s">
        <v>1252</v>
      </c>
      <c r="I68" s="35" t="s">
        <v>1253</v>
      </c>
      <c r="J68" s="35" t="s">
        <v>1250</v>
      </c>
      <c r="K68" s="19" t="str">
        <f>VLOOKUP(J68,Prowadzacy!$F$3:$J$116,2,FALSE)</f>
        <v>Krzysztof</v>
      </c>
      <c r="L68" s="19">
        <f>VLOOKUP(J68,Prowadzacy!$F$3:$K$116,3,FALSE)</f>
        <v>0</v>
      </c>
      <c r="M68" s="19" t="str">
        <f>VLOOKUP(J68,Prowadzacy!$F$3:$K$116,4,FALSE)</f>
        <v>Szabat</v>
      </c>
      <c r="N68" s="20" t="str">
        <f>VLOOKUP(J68,Prowadzacy!$F$3:$M$116,8,FALSE)</f>
        <v xml:space="preserve">Krzysztof | Szabat | Prof. dr hab. inż. |  ( 05344 ) </v>
      </c>
      <c r="O68" s="19" t="str">
        <f>VLOOKUP(J68,Prowadzacy!$F$3:$K$116,5,FALSE)</f>
        <v>K37W05D02</v>
      </c>
      <c r="P68" s="20" t="str">
        <f>VLOOKUP(J68,Prowadzacy!$F$3:$K$116,6,FALSE)</f>
        <v>ZNEMAP</v>
      </c>
      <c r="Q68" s="34" t="s">
        <v>1297</v>
      </c>
      <c r="R68" s="20" t="str">
        <f>VLOOKUP(Q68,Prowadzacy!$F$3:$K$116,2,FALSE)</f>
        <v>Karol</v>
      </c>
      <c r="S68" s="20">
        <f>VLOOKUP(Q68,Prowadzacy!$F$3:$K$116,3,FALSE)</f>
        <v>0</v>
      </c>
      <c r="T68" s="20" t="str">
        <f>VLOOKUP(Q68,Prowadzacy!$F$3:$K$116,4,FALSE)</f>
        <v>Wróbel</v>
      </c>
      <c r="U68" s="20" t="str">
        <f>VLOOKUP(Q68,Prowadzacy!$F$3:$M$116,8,FALSE)</f>
        <v xml:space="preserve">Karol | Wróbel | Dr inż. |  ( 053112 ) </v>
      </c>
      <c r="V68" s="35"/>
      <c r="W68" s="34" t="s">
        <v>217</v>
      </c>
      <c r="X68" s="35"/>
      <c r="Y68" s="34"/>
      <c r="Z68" s="10"/>
      <c r="AA68" s="9"/>
      <c r="AB68" s="9"/>
      <c r="AC68" s="9"/>
      <c r="AD68" s="9"/>
      <c r="AE68" s="9"/>
      <c r="AF68" s="9"/>
      <c r="AG68" s="9"/>
      <c r="AH68" s="9"/>
      <c r="AI68" s="9"/>
      <c r="AJ68" s="9"/>
      <c r="AK68" s="9"/>
    </row>
    <row r="69" spans="1:37" ht="129">
      <c r="A69" s="151">
        <v>64</v>
      </c>
      <c r="B69" s="20" t="str">
        <f>VLOOKUP(E69,studia!$F$1:$I$10,2,FALSE)</f>
        <v>Automatyka Przemysłowa</v>
      </c>
      <c r="C69" s="20" t="str">
        <f>VLOOKUP(E69,studia!$F$1:$I$10,3,FALSE)</f>
        <v>inż.</v>
      </c>
      <c r="D69" s="20">
        <f>VLOOKUP(E69,studia!$F$1:$I$10,4,FALSE)</f>
        <v>0</v>
      </c>
      <c r="E69" s="35" t="s">
        <v>474</v>
      </c>
      <c r="F69" s="158" t="s">
        <v>2179</v>
      </c>
      <c r="G69" s="35" t="s">
        <v>1254</v>
      </c>
      <c r="H69" s="35" t="s">
        <v>1255</v>
      </c>
      <c r="I69" s="35" t="s">
        <v>1256</v>
      </c>
      <c r="J69" s="35" t="s">
        <v>1250</v>
      </c>
      <c r="K69" s="19" t="str">
        <f>VLOOKUP(J69,Prowadzacy!$F$3:$J$116,2,FALSE)</f>
        <v>Krzysztof</v>
      </c>
      <c r="L69" s="19">
        <f>VLOOKUP(J69,Prowadzacy!$F$3:$K$116,3,FALSE)</f>
        <v>0</v>
      </c>
      <c r="M69" s="19" t="str">
        <f>VLOOKUP(J69,Prowadzacy!$F$3:$K$116,4,FALSE)</f>
        <v>Szabat</v>
      </c>
      <c r="N69" s="20" t="str">
        <f>VLOOKUP(J69,Prowadzacy!$F$3:$M$116,8,FALSE)</f>
        <v xml:space="preserve">Krzysztof | Szabat | Prof. dr hab. inż. |  ( 05344 ) </v>
      </c>
      <c r="O69" s="19" t="str">
        <f>VLOOKUP(J69,Prowadzacy!$F$3:$K$116,5,FALSE)</f>
        <v>K37W05D02</v>
      </c>
      <c r="P69" s="20" t="str">
        <f>VLOOKUP(J69,Prowadzacy!$F$3:$K$116,6,FALSE)</f>
        <v>ZNEMAP</v>
      </c>
      <c r="Q69" s="34" t="s">
        <v>1297</v>
      </c>
      <c r="R69" s="20" t="str">
        <f>VLOOKUP(Q69,Prowadzacy!$F$3:$K$116,2,FALSE)</f>
        <v>Karol</v>
      </c>
      <c r="S69" s="20">
        <f>VLOOKUP(Q69,Prowadzacy!$F$3:$K$116,3,FALSE)</f>
        <v>0</v>
      </c>
      <c r="T69" s="20" t="str">
        <f>VLOOKUP(Q69,Prowadzacy!$F$3:$K$116,4,FALSE)</f>
        <v>Wróbel</v>
      </c>
      <c r="U69" s="20" t="str">
        <f>VLOOKUP(Q69,Prowadzacy!$F$3:$M$116,8,FALSE)</f>
        <v xml:space="preserve">Karol | Wróbel | Dr inż. |  ( 053112 ) </v>
      </c>
      <c r="V69" s="35"/>
      <c r="W69" s="34" t="s">
        <v>217</v>
      </c>
      <c r="X69" s="35"/>
      <c r="Y69" s="34"/>
      <c r="Z69" s="10"/>
      <c r="AA69" s="9"/>
      <c r="AB69" s="9"/>
      <c r="AC69" s="9"/>
      <c r="AD69" s="9"/>
      <c r="AE69" s="9"/>
      <c r="AF69" s="9"/>
      <c r="AG69" s="9"/>
      <c r="AH69" s="9"/>
      <c r="AI69" s="9"/>
      <c r="AJ69" s="9"/>
      <c r="AK69" s="9"/>
    </row>
    <row r="70" spans="1:37" ht="116.25">
      <c r="A70" s="151">
        <v>65</v>
      </c>
      <c r="B70" s="20" t="str">
        <f>VLOOKUP(E70,studia!$F$1:$I$10,2,FALSE)</f>
        <v>Automatyka Przemysłowa</v>
      </c>
      <c r="C70" s="20" t="str">
        <f>VLOOKUP(E70,studia!$F$1:$I$10,3,FALSE)</f>
        <v>inż.</v>
      </c>
      <c r="D70" s="20">
        <f>VLOOKUP(E70,studia!$F$1:$I$10,4,FALSE)</f>
        <v>0</v>
      </c>
      <c r="E70" s="35" t="s">
        <v>474</v>
      </c>
      <c r="F70" s="158" t="s">
        <v>2179</v>
      </c>
      <c r="G70" s="35" t="s">
        <v>1271</v>
      </c>
      <c r="H70" s="35" t="s">
        <v>1272</v>
      </c>
      <c r="I70" s="35" t="s">
        <v>1273</v>
      </c>
      <c r="J70" s="35" t="s">
        <v>1264</v>
      </c>
      <c r="K70" s="19" t="str">
        <f>VLOOKUP(J70,Prowadzacy!$F$3:$J$116,2,FALSE)</f>
        <v>Grzegorz</v>
      </c>
      <c r="L70" s="19" t="str">
        <f>VLOOKUP(J70,Prowadzacy!$F$3:$K$116,3,FALSE)</f>
        <v>Jakub</v>
      </c>
      <c r="M70" s="19" t="str">
        <f>VLOOKUP(J70,Prowadzacy!$F$3:$K$116,4,FALSE)</f>
        <v>Tarchała</v>
      </c>
      <c r="N70" s="20" t="str">
        <f>VLOOKUP(J70,Prowadzacy!$F$3:$M$116,8,FALSE)</f>
        <v xml:space="preserve">Grzegorz | Tarchała | Dr hab. inż. |  ( 05385 ) </v>
      </c>
      <c r="O70" s="19" t="str">
        <f>VLOOKUP(J70,Prowadzacy!$F$3:$K$116,5,FALSE)</f>
        <v>K37W05D02</v>
      </c>
      <c r="P70" s="20" t="str">
        <f>VLOOKUP(J70,Prowadzacy!$F$3:$K$116,6,FALSE)</f>
        <v>ZNEMAP</v>
      </c>
      <c r="Q70" s="34" t="s">
        <v>1319</v>
      </c>
      <c r="R70" s="20" t="str">
        <f>VLOOKUP(Q70,Prowadzacy!$F$3:$K$116,2,FALSE)</f>
        <v>Mateusz</v>
      </c>
      <c r="S70" s="20">
        <f>VLOOKUP(Q70,Prowadzacy!$F$3:$K$116,3,FALSE)</f>
        <v>0</v>
      </c>
      <c r="T70" s="20" t="str">
        <f>VLOOKUP(Q70,Prowadzacy!$F$3:$K$116,4,FALSE)</f>
        <v>Dybkowski</v>
      </c>
      <c r="U70" s="20" t="str">
        <f>VLOOKUP(Q70,Prowadzacy!$F$3:$M$116,8,FALSE)</f>
        <v xml:space="preserve">Mateusz | Dybkowski | Dr hab. inż. |  ( 05366 ) </v>
      </c>
      <c r="V70" s="35"/>
      <c r="W70" s="34" t="s">
        <v>217</v>
      </c>
      <c r="X70" s="35"/>
      <c r="Y70" s="34"/>
      <c r="Z70" s="10"/>
      <c r="AA70" s="9"/>
      <c r="AB70" s="9"/>
      <c r="AC70" s="9"/>
      <c r="AD70" s="9"/>
      <c r="AE70" s="9"/>
      <c r="AF70" s="9"/>
      <c r="AG70" s="9"/>
      <c r="AH70" s="9"/>
      <c r="AI70" s="9"/>
      <c r="AJ70" s="9"/>
      <c r="AK70" s="9"/>
    </row>
    <row r="71" spans="1:37" ht="129">
      <c r="A71" s="151">
        <v>66</v>
      </c>
      <c r="B71" s="20" t="str">
        <f>VLOOKUP(E71,studia!$F$1:$I$10,2,FALSE)</f>
        <v>Automatyka Przemysłowa</v>
      </c>
      <c r="C71" s="20" t="str">
        <f>VLOOKUP(E71,studia!$F$1:$I$10,3,FALSE)</f>
        <v>inż.</v>
      </c>
      <c r="D71" s="20">
        <f>VLOOKUP(E71,studia!$F$1:$I$10,4,FALSE)</f>
        <v>0</v>
      </c>
      <c r="E71" s="35" t="s">
        <v>474</v>
      </c>
      <c r="F71" s="158" t="s">
        <v>2179</v>
      </c>
      <c r="G71" s="35" t="s">
        <v>1274</v>
      </c>
      <c r="H71" s="35" t="s">
        <v>1275</v>
      </c>
      <c r="I71" s="35" t="s">
        <v>1538</v>
      </c>
      <c r="J71" s="35" t="s">
        <v>1264</v>
      </c>
      <c r="K71" s="19" t="str">
        <f>VLOOKUP(J71,Prowadzacy!$F$3:$J$116,2,FALSE)</f>
        <v>Grzegorz</v>
      </c>
      <c r="L71" s="19" t="str">
        <f>VLOOKUP(J71,Prowadzacy!$F$3:$K$116,3,FALSE)</f>
        <v>Jakub</v>
      </c>
      <c r="M71" s="19" t="str">
        <f>VLOOKUP(J71,Prowadzacy!$F$3:$K$116,4,FALSE)</f>
        <v>Tarchała</v>
      </c>
      <c r="N71" s="20" t="str">
        <f>VLOOKUP(J71,Prowadzacy!$F$3:$M$116,8,FALSE)</f>
        <v xml:space="preserve">Grzegorz | Tarchała | Dr hab. inż. |  ( 05385 ) </v>
      </c>
      <c r="O71" s="19" t="str">
        <f>VLOOKUP(J71,Prowadzacy!$F$3:$K$116,5,FALSE)</f>
        <v>K37W05D02</v>
      </c>
      <c r="P71" s="20" t="str">
        <f>VLOOKUP(J71,Prowadzacy!$F$3:$K$116,6,FALSE)</f>
        <v>ZNEMAP</v>
      </c>
      <c r="Q71" s="34" t="s">
        <v>1319</v>
      </c>
      <c r="R71" s="20" t="str">
        <f>VLOOKUP(Q71,Prowadzacy!$F$3:$K$116,2,FALSE)</f>
        <v>Mateusz</v>
      </c>
      <c r="S71" s="20">
        <f>VLOOKUP(Q71,Prowadzacy!$F$3:$K$116,3,FALSE)</f>
        <v>0</v>
      </c>
      <c r="T71" s="20" t="str">
        <f>VLOOKUP(Q71,Prowadzacy!$F$3:$K$116,4,FALSE)</f>
        <v>Dybkowski</v>
      </c>
      <c r="U71" s="20" t="str">
        <f>VLOOKUP(Q71,Prowadzacy!$F$3:$M$116,8,FALSE)</f>
        <v xml:space="preserve">Mateusz | Dybkowski | Dr hab. inż. |  ( 05366 ) </v>
      </c>
      <c r="V71" s="35"/>
      <c r="W71" s="34" t="s">
        <v>217</v>
      </c>
      <c r="X71" s="35"/>
      <c r="Y71" s="34"/>
      <c r="Z71" s="10"/>
      <c r="AA71" s="9"/>
      <c r="AB71" s="9"/>
      <c r="AC71" s="9"/>
      <c r="AD71" s="9"/>
      <c r="AE71" s="9"/>
      <c r="AF71" s="9"/>
      <c r="AG71" s="9"/>
      <c r="AH71" s="9"/>
      <c r="AI71" s="9"/>
      <c r="AJ71" s="9"/>
      <c r="AK71" s="9"/>
    </row>
    <row r="72" spans="1:37" ht="129">
      <c r="A72" s="151">
        <v>67</v>
      </c>
      <c r="B72" s="20" t="str">
        <f>VLOOKUP(E72,studia!$F$1:$I$10,2,FALSE)</f>
        <v>Automatyka Przemysłowa</v>
      </c>
      <c r="C72" s="20" t="str">
        <f>VLOOKUP(E72,studia!$F$1:$I$10,3,FALSE)</f>
        <v>inż.</v>
      </c>
      <c r="D72" s="20">
        <f>VLOOKUP(E72,studia!$F$1:$I$10,4,FALSE)</f>
        <v>0</v>
      </c>
      <c r="E72" s="35" t="s">
        <v>474</v>
      </c>
      <c r="F72" s="158" t="s">
        <v>2179</v>
      </c>
      <c r="G72" s="35" t="s">
        <v>1870</v>
      </c>
      <c r="H72" s="35" t="s">
        <v>1871</v>
      </c>
      <c r="I72" s="35" t="s">
        <v>1279</v>
      </c>
      <c r="J72" s="35" t="s">
        <v>1280</v>
      </c>
      <c r="K72" s="19" t="str">
        <f>VLOOKUP(J72,Prowadzacy!$F$3:$J$116,2,FALSE)</f>
        <v>Marcin</v>
      </c>
      <c r="L72" s="19">
        <f>VLOOKUP(J72,Prowadzacy!$F$3:$K$116,3,FALSE)</f>
        <v>0</v>
      </c>
      <c r="M72" s="19" t="str">
        <f>VLOOKUP(J72,Prowadzacy!$F$3:$K$116,4,FALSE)</f>
        <v>Wolkiewicz</v>
      </c>
      <c r="N72" s="20" t="str">
        <f>VLOOKUP(J72,Prowadzacy!$F$3:$M$116,8,FALSE)</f>
        <v xml:space="preserve">Marcin | Wolkiewicz | Dr hab. inż. |  ( 05377 ) </v>
      </c>
      <c r="O72" s="19" t="str">
        <f>VLOOKUP(J72,Prowadzacy!$F$3:$K$116,5,FALSE)</f>
        <v>K37W05D02</v>
      </c>
      <c r="P72" s="20" t="str">
        <f>VLOOKUP(J72,Prowadzacy!$F$3:$K$116,6,FALSE)</f>
        <v>ZNEMAP</v>
      </c>
      <c r="Q72" s="34" t="s">
        <v>1016</v>
      </c>
      <c r="R72" s="20" t="str">
        <f>VLOOKUP(Q72,Prowadzacy!$F$3:$K$116,2,FALSE)</f>
        <v>Paweł</v>
      </c>
      <c r="S72" s="20" t="str">
        <f>VLOOKUP(Q72,Prowadzacy!$F$3:$K$116,3,FALSE)</f>
        <v>Grzegorz</v>
      </c>
      <c r="T72" s="20" t="str">
        <f>VLOOKUP(Q72,Prowadzacy!$F$3:$K$116,4,FALSE)</f>
        <v>Ewert</v>
      </c>
      <c r="U72" s="20" t="str">
        <f>VLOOKUP(Q72,Prowadzacy!$F$3:$M$116,8,FALSE)</f>
        <v xml:space="preserve">Paweł | Ewert | Dr inż. |  ( 05378 ) </v>
      </c>
      <c r="V72" s="35"/>
      <c r="W72" s="34" t="s">
        <v>217</v>
      </c>
      <c r="X72" s="35"/>
      <c r="Y72" s="34"/>
      <c r="Z72" s="10"/>
      <c r="AA72" s="9"/>
      <c r="AB72" s="9"/>
      <c r="AC72" s="9"/>
      <c r="AD72" s="9"/>
      <c r="AE72" s="9"/>
      <c r="AF72" s="9"/>
      <c r="AG72" s="9"/>
      <c r="AH72" s="9"/>
      <c r="AI72" s="9"/>
      <c r="AJ72" s="9"/>
      <c r="AK72" s="9"/>
    </row>
    <row r="73" spans="1:37" ht="167.25">
      <c r="A73" s="151">
        <v>68</v>
      </c>
      <c r="B73" s="20" t="str">
        <f>VLOOKUP(E73,studia!$F$1:$I$10,2,FALSE)</f>
        <v>Automatyka Przemysłowa</v>
      </c>
      <c r="C73" s="20" t="str">
        <f>VLOOKUP(E73,studia!$F$1:$I$10,3,FALSE)</f>
        <v>inż.</v>
      </c>
      <c r="D73" s="20">
        <f>VLOOKUP(E73,studia!$F$1:$I$10,4,FALSE)</f>
        <v>0</v>
      </c>
      <c r="E73" s="35" t="s">
        <v>474</v>
      </c>
      <c r="F73" s="158" t="s">
        <v>2179</v>
      </c>
      <c r="G73" s="35" t="s">
        <v>1872</v>
      </c>
      <c r="H73" s="35" t="s">
        <v>1873</v>
      </c>
      <c r="I73" s="35" t="s">
        <v>1281</v>
      </c>
      <c r="J73" s="35" t="s">
        <v>1280</v>
      </c>
      <c r="K73" s="19" t="str">
        <f>VLOOKUP(J73,Prowadzacy!$F$3:$J$116,2,FALSE)</f>
        <v>Marcin</v>
      </c>
      <c r="L73" s="19">
        <f>VLOOKUP(J73,Prowadzacy!$F$3:$K$116,3,FALSE)</f>
        <v>0</v>
      </c>
      <c r="M73" s="19" t="str">
        <f>VLOOKUP(J73,Prowadzacy!$F$3:$K$116,4,FALSE)</f>
        <v>Wolkiewicz</v>
      </c>
      <c r="N73" s="20" t="str">
        <f>VLOOKUP(J73,Prowadzacy!$F$3:$M$116,8,FALSE)</f>
        <v xml:space="preserve">Marcin | Wolkiewicz | Dr hab. inż. |  ( 05377 ) </v>
      </c>
      <c r="O73" s="19" t="str">
        <f>VLOOKUP(J73,Prowadzacy!$F$3:$K$116,5,FALSE)</f>
        <v>K37W05D02</v>
      </c>
      <c r="P73" s="20" t="str">
        <f>VLOOKUP(J73,Prowadzacy!$F$3:$K$116,6,FALSE)</f>
        <v>ZNEMAP</v>
      </c>
      <c r="Q73" s="34" t="s">
        <v>1016</v>
      </c>
      <c r="R73" s="20" t="str">
        <f>VLOOKUP(Q73,Prowadzacy!$F$3:$K$116,2,FALSE)</f>
        <v>Paweł</v>
      </c>
      <c r="S73" s="20" t="str">
        <f>VLOOKUP(Q73,Prowadzacy!$F$3:$K$116,3,FALSE)</f>
        <v>Grzegorz</v>
      </c>
      <c r="T73" s="20" t="str">
        <f>VLOOKUP(Q73,Prowadzacy!$F$3:$K$116,4,FALSE)</f>
        <v>Ewert</v>
      </c>
      <c r="U73" s="20" t="str">
        <f>VLOOKUP(Q73,Prowadzacy!$F$3:$M$116,8,FALSE)</f>
        <v xml:space="preserve">Paweł | Ewert | Dr inż. |  ( 05378 ) </v>
      </c>
      <c r="V73" s="35"/>
      <c r="W73" s="34" t="s">
        <v>217</v>
      </c>
      <c r="X73" s="35"/>
      <c r="Y73" s="34"/>
      <c r="Z73" s="10"/>
      <c r="AA73" s="9"/>
      <c r="AB73" s="9"/>
      <c r="AC73" s="9"/>
      <c r="AD73" s="9"/>
      <c r="AE73" s="9"/>
      <c r="AF73" s="9"/>
      <c r="AG73" s="9"/>
      <c r="AH73" s="9"/>
      <c r="AI73" s="9"/>
      <c r="AJ73" s="9"/>
      <c r="AK73" s="9"/>
    </row>
    <row r="74" spans="1:37" ht="167.25">
      <c r="A74" s="151">
        <v>69</v>
      </c>
      <c r="B74" s="20" t="str">
        <f>VLOOKUP(E74,studia!$F$1:$I$10,2,FALSE)</f>
        <v>Automatyka Przemysłowa</v>
      </c>
      <c r="C74" s="20" t="str">
        <f>VLOOKUP(E74,studia!$F$1:$I$10,3,FALSE)</f>
        <v>inż.</v>
      </c>
      <c r="D74" s="20">
        <f>VLOOKUP(E74,studia!$F$1:$I$10,4,FALSE)</f>
        <v>0</v>
      </c>
      <c r="E74" s="35" t="s">
        <v>474</v>
      </c>
      <c r="F74" s="158" t="s">
        <v>2179</v>
      </c>
      <c r="G74" s="35" t="s">
        <v>1963</v>
      </c>
      <c r="H74" s="35" t="s">
        <v>1282</v>
      </c>
      <c r="I74" s="35" t="s">
        <v>1283</v>
      </c>
      <c r="J74" s="35" t="s">
        <v>1280</v>
      </c>
      <c r="K74" s="19" t="str">
        <f>VLOOKUP(J74,Prowadzacy!$F$3:$J$116,2,FALSE)</f>
        <v>Marcin</v>
      </c>
      <c r="L74" s="19">
        <f>VLOOKUP(J74,Prowadzacy!$F$3:$K$116,3,FALSE)</f>
        <v>0</v>
      </c>
      <c r="M74" s="19" t="str">
        <f>VLOOKUP(J74,Prowadzacy!$F$3:$K$116,4,FALSE)</f>
        <v>Wolkiewicz</v>
      </c>
      <c r="N74" s="20" t="str">
        <f>VLOOKUP(J74,Prowadzacy!$F$3:$M$116,8,FALSE)</f>
        <v xml:space="preserve">Marcin | Wolkiewicz | Dr hab. inż. |  ( 05377 ) </v>
      </c>
      <c r="O74" s="19" t="str">
        <f>VLOOKUP(J74,Prowadzacy!$F$3:$K$116,5,FALSE)</f>
        <v>K37W05D02</v>
      </c>
      <c r="P74" s="20" t="str">
        <f>VLOOKUP(J74,Prowadzacy!$F$3:$K$116,6,FALSE)</f>
        <v>ZNEMAP</v>
      </c>
      <c r="Q74" s="34" t="s">
        <v>1016</v>
      </c>
      <c r="R74" s="20" t="str">
        <f>VLOOKUP(Q74,Prowadzacy!$F$3:$K$116,2,FALSE)</f>
        <v>Paweł</v>
      </c>
      <c r="S74" s="20" t="str">
        <f>VLOOKUP(Q74,Prowadzacy!$F$3:$K$116,3,FALSE)</f>
        <v>Grzegorz</v>
      </c>
      <c r="T74" s="20" t="str">
        <f>VLOOKUP(Q74,Prowadzacy!$F$3:$K$116,4,FALSE)</f>
        <v>Ewert</v>
      </c>
      <c r="U74" s="20" t="str">
        <f>VLOOKUP(Q74,Prowadzacy!$F$3:$M$116,8,FALSE)</f>
        <v xml:space="preserve">Paweł | Ewert | Dr inż. |  ( 05378 ) </v>
      </c>
      <c r="V74" s="35"/>
      <c r="W74" s="34" t="s">
        <v>217</v>
      </c>
      <c r="X74" s="35"/>
      <c r="Y74" s="34"/>
      <c r="Z74" s="10"/>
      <c r="AA74" s="9"/>
      <c r="AB74" s="9"/>
      <c r="AC74" s="9"/>
      <c r="AD74" s="9"/>
      <c r="AE74" s="9"/>
      <c r="AF74" s="9"/>
      <c r="AG74" s="9"/>
      <c r="AH74" s="9"/>
      <c r="AI74" s="9"/>
      <c r="AJ74" s="9"/>
      <c r="AK74" s="9"/>
    </row>
    <row r="75" spans="1:37" ht="154.5">
      <c r="A75" s="151">
        <v>70</v>
      </c>
      <c r="B75" s="20" t="str">
        <f>VLOOKUP(E75,studia!$F$1:$I$10,2,FALSE)</f>
        <v>Automatyka Przemysłowa</v>
      </c>
      <c r="C75" s="20" t="str">
        <f>VLOOKUP(E75,studia!$F$1:$I$10,3,FALSE)</f>
        <v>inż.</v>
      </c>
      <c r="D75" s="20">
        <f>VLOOKUP(E75,studia!$F$1:$I$10,4,FALSE)</f>
        <v>0</v>
      </c>
      <c r="E75" s="35" t="s">
        <v>474</v>
      </c>
      <c r="F75" s="158" t="s">
        <v>2179</v>
      </c>
      <c r="G75" s="35" t="s">
        <v>1874</v>
      </c>
      <c r="H75" s="35" t="s">
        <v>1875</v>
      </c>
      <c r="I75" s="35" t="s">
        <v>1829</v>
      </c>
      <c r="J75" s="35" t="s">
        <v>1280</v>
      </c>
      <c r="K75" s="19" t="str">
        <f>VLOOKUP(J75,Prowadzacy!$F$3:$J$116,2,FALSE)</f>
        <v>Marcin</v>
      </c>
      <c r="L75" s="19">
        <f>VLOOKUP(J75,Prowadzacy!$F$3:$K$116,3,FALSE)</f>
        <v>0</v>
      </c>
      <c r="M75" s="19" t="str">
        <f>VLOOKUP(J75,Prowadzacy!$F$3:$K$116,4,FALSE)</f>
        <v>Wolkiewicz</v>
      </c>
      <c r="N75" s="20" t="str">
        <f>VLOOKUP(J75,Prowadzacy!$F$3:$M$116,8,FALSE)</f>
        <v xml:space="preserve">Marcin | Wolkiewicz | Dr hab. inż. |  ( 05377 ) </v>
      </c>
      <c r="O75" s="19" t="str">
        <f>VLOOKUP(J75,Prowadzacy!$F$3:$K$116,5,FALSE)</f>
        <v>K37W05D02</v>
      </c>
      <c r="P75" s="20" t="str">
        <f>VLOOKUP(J75,Prowadzacy!$F$3:$K$116,6,FALSE)</f>
        <v>ZNEMAP</v>
      </c>
      <c r="Q75" s="34" t="s">
        <v>1331</v>
      </c>
      <c r="R75" s="20" t="str">
        <f>VLOOKUP(Q75,Prowadzacy!$F$3:$K$116,2,FALSE)</f>
        <v>Czesław</v>
      </c>
      <c r="S75" s="20" t="str">
        <f>VLOOKUP(Q75,Prowadzacy!$F$3:$K$116,3,FALSE)</f>
        <v>Tadeusz</v>
      </c>
      <c r="T75" s="20" t="str">
        <f>VLOOKUP(Q75,Prowadzacy!$F$3:$K$116,4,FALSE)</f>
        <v>Kowalski</v>
      </c>
      <c r="U75" s="20" t="str">
        <f>VLOOKUP(Q75,Prowadzacy!$F$3:$M$116,8,FALSE)</f>
        <v xml:space="preserve">Czesław | Kowalski | Prof. dr hab. inż. |  ( 05321 ) </v>
      </c>
      <c r="V75" s="35"/>
      <c r="W75" s="34" t="s">
        <v>217</v>
      </c>
      <c r="X75" s="35"/>
      <c r="Y75" s="34"/>
      <c r="Z75" s="10"/>
      <c r="AA75" s="9"/>
      <c r="AB75" s="9"/>
      <c r="AC75" s="9"/>
      <c r="AD75" s="9"/>
      <c r="AE75" s="9"/>
      <c r="AF75" s="9"/>
      <c r="AG75" s="9"/>
      <c r="AH75" s="9"/>
      <c r="AI75" s="9"/>
      <c r="AJ75" s="9"/>
      <c r="AK75" s="9"/>
    </row>
    <row r="76" spans="1:37" ht="154.5">
      <c r="A76" s="151">
        <v>71</v>
      </c>
      <c r="B76" s="20" t="str">
        <f>VLOOKUP(E76,studia!$F$1:$I$10,2,FALSE)</f>
        <v>Automatyka Przemysłowa</v>
      </c>
      <c r="C76" s="20" t="str">
        <f>VLOOKUP(E76,studia!$F$1:$I$10,3,FALSE)</f>
        <v>inż.</v>
      </c>
      <c r="D76" s="20">
        <f>VLOOKUP(E76,studia!$F$1:$I$10,4,FALSE)</f>
        <v>0</v>
      </c>
      <c r="E76" s="35" t="s">
        <v>474</v>
      </c>
      <c r="F76" s="158" t="s">
        <v>2179</v>
      </c>
      <c r="G76" s="35" t="s">
        <v>1876</v>
      </c>
      <c r="H76" s="35" t="s">
        <v>1877</v>
      </c>
      <c r="I76" s="35" t="s">
        <v>1284</v>
      </c>
      <c r="J76" s="35" t="s">
        <v>1280</v>
      </c>
      <c r="K76" s="19" t="str">
        <f>VLOOKUP(J76,Prowadzacy!$F$3:$J$116,2,FALSE)</f>
        <v>Marcin</v>
      </c>
      <c r="L76" s="19">
        <f>VLOOKUP(J76,Prowadzacy!$F$3:$K$116,3,FALSE)</f>
        <v>0</v>
      </c>
      <c r="M76" s="19" t="str">
        <f>VLOOKUP(J76,Prowadzacy!$F$3:$K$116,4,FALSE)</f>
        <v>Wolkiewicz</v>
      </c>
      <c r="N76" s="20" t="str">
        <f>VLOOKUP(J76,Prowadzacy!$F$3:$M$116,8,FALSE)</f>
        <v xml:space="preserve">Marcin | Wolkiewicz | Dr hab. inż. |  ( 05377 ) </v>
      </c>
      <c r="O76" s="19" t="str">
        <f>VLOOKUP(J76,Prowadzacy!$F$3:$K$116,5,FALSE)</f>
        <v>K37W05D02</v>
      </c>
      <c r="P76" s="20" t="str">
        <f>VLOOKUP(J76,Prowadzacy!$F$3:$K$116,6,FALSE)</f>
        <v>ZNEMAP</v>
      </c>
      <c r="Q76" s="34" t="s">
        <v>1236</v>
      </c>
      <c r="R76" s="20" t="str">
        <f>VLOOKUP(Q76,Prowadzacy!$F$3:$K$116,2,FALSE)</f>
        <v>Maciej</v>
      </c>
      <c r="S76" s="20">
        <f>VLOOKUP(Q76,Prowadzacy!$F$3:$K$116,3,FALSE)</f>
        <v>0</v>
      </c>
      <c r="T76" s="20" t="str">
        <f>VLOOKUP(Q76,Prowadzacy!$F$3:$K$116,4,FALSE)</f>
        <v>Skowron</v>
      </c>
      <c r="U76" s="20" t="str">
        <f>VLOOKUP(Q76,Prowadzacy!$F$3:$M$116,8,FALSE)</f>
        <v xml:space="preserve">Maciej | Skowron | Dr inż. |  ( p0531 ) </v>
      </c>
      <c r="V76" s="35"/>
      <c r="W76" s="34" t="s">
        <v>217</v>
      </c>
      <c r="X76" s="35"/>
      <c r="Y76" s="34"/>
      <c r="Z76" s="10"/>
      <c r="AA76" s="9"/>
      <c r="AB76" s="9"/>
      <c r="AC76" s="9"/>
      <c r="AD76" s="9"/>
      <c r="AE76" s="9"/>
      <c r="AF76" s="9"/>
      <c r="AG76" s="9"/>
      <c r="AH76" s="9"/>
      <c r="AI76" s="9"/>
      <c r="AJ76" s="9"/>
      <c r="AK76" s="9"/>
    </row>
    <row r="77" spans="1:37" ht="167.25">
      <c r="A77" s="151">
        <v>72</v>
      </c>
      <c r="B77" s="20" t="str">
        <f>VLOOKUP(E77,studia!$F$1:$I$10,2,FALSE)</f>
        <v>Automatyka Przemysłowa</v>
      </c>
      <c r="C77" s="20" t="str">
        <f>VLOOKUP(E77,studia!$F$1:$I$10,3,FALSE)</f>
        <v>inż.</v>
      </c>
      <c r="D77" s="20">
        <f>VLOOKUP(E77,studia!$F$1:$I$10,4,FALSE)</f>
        <v>0</v>
      </c>
      <c r="E77" s="35" t="s">
        <v>474</v>
      </c>
      <c r="F77" s="158" t="s">
        <v>2179</v>
      </c>
      <c r="G77" s="35" t="s">
        <v>1961</v>
      </c>
      <c r="H77" s="35" t="s">
        <v>1962</v>
      </c>
      <c r="I77" s="35" t="s">
        <v>1285</v>
      </c>
      <c r="J77" s="35" t="s">
        <v>1280</v>
      </c>
      <c r="K77" s="19" t="str">
        <f>VLOOKUP(J77,Prowadzacy!$F$3:$J$116,2,FALSE)</f>
        <v>Marcin</v>
      </c>
      <c r="L77" s="19">
        <f>VLOOKUP(J77,Prowadzacy!$F$3:$K$116,3,FALSE)</f>
        <v>0</v>
      </c>
      <c r="M77" s="19" t="str">
        <f>VLOOKUP(J77,Prowadzacy!$F$3:$K$116,4,FALSE)</f>
        <v>Wolkiewicz</v>
      </c>
      <c r="N77" s="20" t="str">
        <f>VLOOKUP(J77,Prowadzacy!$F$3:$M$116,8,FALSE)</f>
        <v xml:space="preserve">Marcin | Wolkiewicz | Dr hab. inż. |  ( 05377 ) </v>
      </c>
      <c r="O77" s="19" t="str">
        <f>VLOOKUP(J77,Prowadzacy!$F$3:$K$116,5,FALSE)</f>
        <v>K37W05D02</v>
      </c>
      <c r="P77" s="20" t="str">
        <f>VLOOKUP(J77,Prowadzacy!$F$3:$K$116,6,FALSE)</f>
        <v>ZNEMAP</v>
      </c>
      <c r="Q77" s="34" t="s">
        <v>1236</v>
      </c>
      <c r="R77" s="20" t="str">
        <f>VLOOKUP(Q77,Prowadzacy!$F$3:$K$116,2,FALSE)</f>
        <v>Maciej</v>
      </c>
      <c r="S77" s="20">
        <f>VLOOKUP(Q77,Prowadzacy!$F$3:$K$116,3,FALSE)</f>
        <v>0</v>
      </c>
      <c r="T77" s="20" t="str">
        <f>VLOOKUP(Q77,Prowadzacy!$F$3:$K$116,4,FALSE)</f>
        <v>Skowron</v>
      </c>
      <c r="U77" s="20" t="str">
        <f>VLOOKUP(Q77,Prowadzacy!$F$3:$M$116,8,FALSE)</f>
        <v xml:space="preserve">Maciej | Skowron | Dr inż. |  ( p0531 ) </v>
      </c>
      <c r="V77" s="35"/>
      <c r="W77" s="34" t="s">
        <v>217</v>
      </c>
      <c r="X77" s="35"/>
      <c r="Y77" s="34"/>
      <c r="Z77" s="10"/>
      <c r="AA77" s="9"/>
      <c r="AB77" s="9"/>
      <c r="AC77" s="9"/>
      <c r="AD77" s="9"/>
      <c r="AE77" s="9"/>
      <c r="AF77" s="9"/>
      <c r="AG77" s="9"/>
      <c r="AH77" s="9"/>
      <c r="AI77" s="9"/>
      <c r="AJ77" s="9"/>
      <c r="AK77" s="9"/>
    </row>
    <row r="78" spans="1:37" ht="52.5">
      <c r="A78" s="151">
        <v>73</v>
      </c>
      <c r="B78" s="20" t="str">
        <f>VLOOKUP(E78,studia!$F$1:$I$10,2,FALSE)</f>
        <v>Automatyka Przemysłowa</v>
      </c>
      <c r="C78" s="20" t="str">
        <f>VLOOKUP(E78,studia!$F$1:$I$10,3,FALSE)</f>
        <v>inż.</v>
      </c>
      <c r="D78" s="20">
        <f>VLOOKUP(E78,studia!$F$1:$I$10,4,FALSE)</f>
        <v>0</v>
      </c>
      <c r="E78" s="35" t="s">
        <v>474</v>
      </c>
      <c r="F78" s="158" t="s">
        <v>2179</v>
      </c>
      <c r="G78" s="35" t="s">
        <v>1294</v>
      </c>
      <c r="H78" s="35" t="s">
        <v>1295</v>
      </c>
      <c r="I78" s="35" t="s">
        <v>1296</v>
      </c>
      <c r="J78" s="35" t="s">
        <v>1297</v>
      </c>
      <c r="K78" s="19" t="str">
        <f>VLOOKUP(J78,Prowadzacy!$F$3:$J$116,2,FALSE)</f>
        <v>Karol</v>
      </c>
      <c r="L78" s="19">
        <f>VLOOKUP(J78,Prowadzacy!$F$3:$K$116,3,FALSE)</f>
        <v>0</v>
      </c>
      <c r="M78" s="19" t="str">
        <f>VLOOKUP(J78,Prowadzacy!$F$3:$K$116,4,FALSE)</f>
        <v>Wróbel</v>
      </c>
      <c r="N78" s="20" t="str">
        <f>VLOOKUP(J78,Prowadzacy!$F$3:$M$116,8,FALSE)</f>
        <v xml:space="preserve">Karol | Wróbel | Dr inż. |  ( 053112 ) </v>
      </c>
      <c r="O78" s="19" t="str">
        <f>VLOOKUP(J78,Prowadzacy!$F$3:$K$116,5,FALSE)</f>
        <v>K37W05D02</v>
      </c>
      <c r="P78" s="20" t="str">
        <f>VLOOKUP(J78,Prowadzacy!$F$3:$K$116,6,FALSE)</f>
        <v>ZNEMAP</v>
      </c>
      <c r="Q78" s="34" t="s">
        <v>961</v>
      </c>
      <c r="R78" s="20" t="str">
        <f>VLOOKUP(Q78,Prowadzacy!$F$3:$K$116,2,FALSE)</f>
        <v>Piotr</v>
      </c>
      <c r="S78" s="20" t="str">
        <f>VLOOKUP(Q78,Prowadzacy!$F$3:$K$116,3,FALSE)</f>
        <v>Stanisław</v>
      </c>
      <c r="T78" s="20" t="str">
        <f>VLOOKUP(Q78,Prowadzacy!$F$3:$K$116,4,FALSE)</f>
        <v>Derugo</v>
      </c>
      <c r="U78" s="20" t="str">
        <f>VLOOKUP(Q78,Prowadzacy!$F$3:$M$116,8,FALSE)</f>
        <v xml:space="preserve">Piotr | Derugo | Dr inż. |  ( 05390 ) </v>
      </c>
      <c r="V78" s="35"/>
      <c r="W78" s="34" t="s">
        <v>217</v>
      </c>
      <c r="X78" s="35"/>
      <c r="Y78" s="34"/>
      <c r="Z78" s="10"/>
      <c r="AA78" s="9"/>
      <c r="AB78" s="9"/>
      <c r="AC78" s="9"/>
      <c r="AD78" s="9"/>
      <c r="AE78" s="9"/>
      <c r="AF78" s="9"/>
      <c r="AG78" s="9"/>
      <c r="AH78" s="9"/>
      <c r="AI78" s="9"/>
      <c r="AJ78" s="9"/>
      <c r="AK78" s="9"/>
    </row>
    <row r="79" spans="1:37" ht="39.75">
      <c r="A79" s="151">
        <v>74</v>
      </c>
      <c r="B79" s="20" t="str">
        <f>VLOOKUP(E79,studia!$F$1:$I$10,2,FALSE)</f>
        <v>Automatyka Przemysłowa</v>
      </c>
      <c r="C79" s="20" t="str">
        <f>VLOOKUP(E79,studia!$F$1:$I$10,3,FALSE)</f>
        <v>inż.</v>
      </c>
      <c r="D79" s="20">
        <f>VLOOKUP(E79,studia!$F$1:$I$10,4,FALSE)</f>
        <v>0</v>
      </c>
      <c r="E79" s="35" t="s">
        <v>474</v>
      </c>
      <c r="F79" s="158" t="s">
        <v>2179</v>
      </c>
      <c r="G79" s="35" t="s">
        <v>1878</v>
      </c>
      <c r="H79" s="35" t="s">
        <v>1879</v>
      </c>
      <c r="I79" s="35" t="s">
        <v>1298</v>
      </c>
      <c r="J79" s="35" t="s">
        <v>1297</v>
      </c>
      <c r="K79" s="19" t="str">
        <f>VLOOKUP(J79,Prowadzacy!$F$3:$J$116,2,FALSE)</f>
        <v>Karol</v>
      </c>
      <c r="L79" s="19">
        <f>VLOOKUP(J79,Prowadzacy!$F$3:$K$116,3,FALSE)</f>
        <v>0</v>
      </c>
      <c r="M79" s="19" t="str">
        <f>VLOOKUP(J79,Prowadzacy!$F$3:$K$116,4,FALSE)</f>
        <v>Wróbel</v>
      </c>
      <c r="N79" s="20" t="str">
        <f>VLOOKUP(J79,Prowadzacy!$F$3:$M$116,8,FALSE)</f>
        <v xml:space="preserve">Karol | Wróbel | Dr inż. |  ( 053112 ) </v>
      </c>
      <c r="O79" s="19" t="str">
        <f>VLOOKUP(J79,Prowadzacy!$F$3:$K$116,5,FALSE)</f>
        <v>K37W05D02</v>
      </c>
      <c r="P79" s="20" t="str">
        <f>VLOOKUP(J79,Prowadzacy!$F$3:$K$116,6,FALSE)</f>
        <v>ZNEMAP</v>
      </c>
      <c r="Q79" s="34" t="s">
        <v>961</v>
      </c>
      <c r="R79" s="20" t="str">
        <f>VLOOKUP(Q79,Prowadzacy!$F$3:$K$116,2,FALSE)</f>
        <v>Piotr</v>
      </c>
      <c r="S79" s="20" t="str">
        <f>VLOOKUP(Q79,Prowadzacy!$F$3:$K$116,3,FALSE)</f>
        <v>Stanisław</v>
      </c>
      <c r="T79" s="20" t="str">
        <f>VLOOKUP(Q79,Prowadzacy!$F$3:$K$116,4,FALSE)</f>
        <v>Derugo</v>
      </c>
      <c r="U79" s="20" t="str">
        <f>VLOOKUP(Q79,Prowadzacy!$F$3:$M$116,8,FALSE)</f>
        <v xml:space="preserve">Piotr | Derugo | Dr inż. |  ( 05390 ) </v>
      </c>
      <c r="V79" s="35"/>
      <c r="W79" s="34" t="s">
        <v>217</v>
      </c>
      <c r="X79" s="35"/>
      <c r="Y79" s="34" t="s">
        <v>217</v>
      </c>
      <c r="Z79" s="10"/>
      <c r="AA79" s="9"/>
      <c r="AB79" s="9"/>
      <c r="AC79" s="9"/>
      <c r="AD79" s="9"/>
      <c r="AE79" s="9"/>
      <c r="AF79" s="9"/>
      <c r="AG79" s="9"/>
      <c r="AH79" s="9"/>
      <c r="AI79" s="9"/>
      <c r="AJ79" s="9"/>
      <c r="AK79" s="9"/>
    </row>
    <row r="80" spans="1:37" ht="39.75">
      <c r="A80" s="151">
        <v>75</v>
      </c>
      <c r="B80" s="20" t="str">
        <f>VLOOKUP(E80,studia!$F$1:$I$10,2,FALSE)</f>
        <v>Automatyka Przemysłowa</v>
      </c>
      <c r="C80" s="20" t="str">
        <f>VLOOKUP(E80,studia!$F$1:$I$10,3,FALSE)</f>
        <v>inż.</v>
      </c>
      <c r="D80" s="20">
        <f>VLOOKUP(E80,studia!$F$1:$I$10,4,FALSE)</f>
        <v>0</v>
      </c>
      <c r="E80" s="35" t="s">
        <v>474</v>
      </c>
      <c r="F80" s="158" t="s">
        <v>2179</v>
      </c>
      <c r="G80" s="35" t="s">
        <v>1299</v>
      </c>
      <c r="H80" s="35" t="s">
        <v>1300</v>
      </c>
      <c r="I80" s="35" t="s">
        <v>1301</v>
      </c>
      <c r="J80" s="35" t="s">
        <v>1297</v>
      </c>
      <c r="K80" s="19" t="str">
        <f>VLOOKUP(J80,Prowadzacy!$F$3:$J$116,2,FALSE)</f>
        <v>Karol</v>
      </c>
      <c r="L80" s="19">
        <f>VLOOKUP(J80,Prowadzacy!$F$3:$K$116,3,FALSE)</f>
        <v>0</v>
      </c>
      <c r="M80" s="19" t="str">
        <f>VLOOKUP(J80,Prowadzacy!$F$3:$K$116,4,FALSE)</f>
        <v>Wróbel</v>
      </c>
      <c r="N80" s="20" t="str">
        <f>VLOOKUP(J80,Prowadzacy!$F$3:$M$116,8,FALSE)</f>
        <v xml:space="preserve">Karol | Wróbel | Dr inż. |  ( 053112 ) </v>
      </c>
      <c r="O80" s="19" t="str">
        <f>VLOOKUP(J80,Prowadzacy!$F$3:$K$116,5,FALSE)</f>
        <v>K37W05D02</v>
      </c>
      <c r="P80" s="20" t="str">
        <f>VLOOKUP(J80,Prowadzacy!$F$3:$K$116,6,FALSE)</f>
        <v>ZNEMAP</v>
      </c>
      <c r="Q80" s="34" t="s">
        <v>961</v>
      </c>
      <c r="R80" s="20" t="str">
        <f>VLOOKUP(Q80,Prowadzacy!$F$3:$K$116,2,FALSE)</f>
        <v>Piotr</v>
      </c>
      <c r="S80" s="20" t="str">
        <f>VLOOKUP(Q80,Prowadzacy!$F$3:$K$116,3,FALSE)</f>
        <v>Stanisław</v>
      </c>
      <c r="T80" s="20" t="str">
        <f>VLOOKUP(Q80,Prowadzacy!$F$3:$K$116,4,FALSE)</f>
        <v>Derugo</v>
      </c>
      <c r="U80" s="20" t="str">
        <f>VLOOKUP(Q80,Prowadzacy!$F$3:$M$116,8,FALSE)</f>
        <v xml:space="preserve">Piotr | Derugo | Dr inż. |  ( 05390 ) </v>
      </c>
      <c r="V80" s="35"/>
      <c r="W80" s="34" t="s">
        <v>217</v>
      </c>
      <c r="X80" s="35"/>
      <c r="Y80" s="34"/>
      <c r="Z80" s="10"/>
      <c r="AA80" s="9"/>
      <c r="AB80" s="9"/>
      <c r="AC80" s="9"/>
      <c r="AD80" s="9"/>
      <c r="AE80" s="9"/>
      <c r="AF80" s="9"/>
      <c r="AG80" s="9"/>
      <c r="AH80" s="9"/>
      <c r="AI80" s="9"/>
      <c r="AJ80" s="9"/>
      <c r="AK80" s="9"/>
    </row>
    <row r="81" spans="1:37" ht="52.5">
      <c r="A81" s="151">
        <v>76</v>
      </c>
      <c r="B81" s="20" t="str">
        <f>VLOOKUP(E81,studia!$F$1:$I$10,2,FALSE)</f>
        <v>Automatyka Przemysłowa</v>
      </c>
      <c r="C81" s="20" t="str">
        <f>VLOOKUP(E81,studia!$F$1:$I$10,3,FALSE)</f>
        <v>inż.</v>
      </c>
      <c r="D81" s="20">
        <f>VLOOKUP(E81,studia!$F$1:$I$10,4,FALSE)</f>
        <v>0</v>
      </c>
      <c r="E81" s="35" t="s">
        <v>474</v>
      </c>
      <c r="F81" s="158" t="s">
        <v>2179</v>
      </c>
      <c r="G81" s="35" t="s">
        <v>1302</v>
      </c>
      <c r="H81" s="35" t="s">
        <v>1303</v>
      </c>
      <c r="I81" s="35" t="s">
        <v>1304</v>
      </c>
      <c r="J81" s="35" t="s">
        <v>1297</v>
      </c>
      <c r="K81" s="19" t="str">
        <f>VLOOKUP(J81,Prowadzacy!$F$3:$J$116,2,FALSE)</f>
        <v>Karol</v>
      </c>
      <c r="L81" s="19">
        <f>VLOOKUP(J81,Prowadzacy!$F$3:$K$116,3,FALSE)</f>
        <v>0</v>
      </c>
      <c r="M81" s="19" t="str">
        <f>VLOOKUP(J81,Prowadzacy!$F$3:$K$116,4,FALSE)</f>
        <v>Wróbel</v>
      </c>
      <c r="N81" s="20" t="str">
        <f>VLOOKUP(J81,Prowadzacy!$F$3:$M$116,8,FALSE)</f>
        <v xml:space="preserve">Karol | Wróbel | Dr inż. |  ( 053112 ) </v>
      </c>
      <c r="O81" s="19" t="str">
        <f>VLOOKUP(J81,Prowadzacy!$F$3:$K$116,5,FALSE)</f>
        <v>K37W05D02</v>
      </c>
      <c r="P81" s="20" t="str">
        <f>VLOOKUP(J81,Prowadzacy!$F$3:$K$116,6,FALSE)</f>
        <v>ZNEMAP</v>
      </c>
      <c r="Q81" s="34" t="s">
        <v>961</v>
      </c>
      <c r="R81" s="20" t="str">
        <f>VLOOKUP(Q81,Prowadzacy!$F$3:$K$116,2,FALSE)</f>
        <v>Piotr</v>
      </c>
      <c r="S81" s="20" t="str">
        <f>VLOOKUP(Q81,Prowadzacy!$F$3:$K$116,3,FALSE)</f>
        <v>Stanisław</v>
      </c>
      <c r="T81" s="20" t="str">
        <f>VLOOKUP(Q81,Prowadzacy!$F$3:$K$116,4,FALSE)</f>
        <v>Derugo</v>
      </c>
      <c r="U81" s="20" t="str">
        <f>VLOOKUP(Q81,Prowadzacy!$F$3:$M$116,8,FALSE)</f>
        <v xml:space="preserve">Piotr | Derugo | Dr inż. |  ( 05390 ) </v>
      </c>
      <c r="V81" s="35"/>
      <c r="W81" s="34" t="s">
        <v>217</v>
      </c>
      <c r="X81" s="35"/>
      <c r="Y81" s="34"/>
      <c r="Z81" s="10"/>
      <c r="AA81" s="9"/>
      <c r="AB81" s="9"/>
      <c r="AC81" s="9"/>
      <c r="AD81" s="9"/>
      <c r="AE81" s="9"/>
      <c r="AF81" s="9"/>
      <c r="AG81" s="9"/>
      <c r="AH81" s="9"/>
      <c r="AI81" s="9"/>
      <c r="AJ81" s="9"/>
      <c r="AK81" s="9"/>
    </row>
    <row r="82" spans="1:37" ht="39.75">
      <c r="A82" s="151">
        <v>77</v>
      </c>
      <c r="B82" s="20" t="str">
        <f>VLOOKUP(E82,studia!$F$1:$I$10,2,FALSE)</f>
        <v>Automatyka Przemysłowa</v>
      </c>
      <c r="C82" s="20" t="str">
        <f>VLOOKUP(E82,studia!$F$1:$I$10,3,FALSE)</f>
        <v>inż.</v>
      </c>
      <c r="D82" s="20">
        <f>VLOOKUP(E82,studia!$F$1:$I$10,4,FALSE)</f>
        <v>0</v>
      </c>
      <c r="E82" s="35" t="s">
        <v>474</v>
      </c>
      <c r="F82" s="158" t="s">
        <v>2179</v>
      </c>
      <c r="G82" s="35" t="s">
        <v>1880</v>
      </c>
      <c r="H82" s="35" t="s">
        <v>1305</v>
      </c>
      <c r="I82" s="35" t="s">
        <v>1306</v>
      </c>
      <c r="J82" s="35" t="s">
        <v>1297</v>
      </c>
      <c r="K82" s="19" t="str">
        <f>VLOOKUP(J82,Prowadzacy!$F$3:$J$116,2,FALSE)</f>
        <v>Karol</v>
      </c>
      <c r="L82" s="19">
        <f>VLOOKUP(J82,Prowadzacy!$F$3:$K$116,3,FALSE)</f>
        <v>0</v>
      </c>
      <c r="M82" s="19" t="str">
        <f>VLOOKUP(J82,Prowadzacy!$F$3:$K$116,4,FALSE)</f>
        <v>Wróbel</v>
      </c>
      <c r="N82" s="20" t="str">
        <f>VLOOKUP(J82,Prowadzacy!$F$3:$M$116,8,FALSE)</f>
        <v xml:space="preserve">Karol | Wróbel | Dr inż. |  ( 053112 ) </v>
      </c>
      <c r="O82" s="19" t="str">
        <f>VLOOKUP(J82,Prowadzacy!$F$3:$K$116,5,FALSE)</f>
        <v>K37W05D02</v>
      </c>
      <c r="P82" s="20" t="str">
        <f>VLOOKUP(J82,Prowadzacy!$F$3:$K$116,6,FALSE)</f>
        <v>ZNEMAP</v>
      </c>
      <c r="Q82" s="34" t="s">
        <v>961</v>
      </c>
      <c r="R82" s="20" t="str">
        <f>VLOOKUP(Q82,Prowadzacy!$F$3:$K$116,2,FALSE)</f>
        <v>Piotr</v>
      </c>
      <c r="S82" s="20" t="str">
        <f>VLOOKUP(Q82,Prowadzacy!$F$3:$K$116,3,FALSE)</f>
        <v>Stanisław</v>
      </c>
      <c r="T82" s="20" t="str">
        <f>VLOOKUP(Q82,Prowadzacy!$F$3:$K$116,4,FALSE)</f>
        <v>Derugo</v>
      </c>
      <c r="U82" s="20" t="str">
        <f>VLOOKUP(Q82,Prowadzacy!$F$3:$M$116,8,FALSE)</f>
        <v xml:space="preserve">Piotr | Derugo | Dr inż. |  ( 05390 ) </v>
      </c>
      <c r="V82" s="35"/>
      <c r="W82" s="34" t="s">
        <v>217</v>
      </c>
      <c r="X82" s="35"/>
      <c r="Y82" s="34"/>
      <c r="Z82" s="10"/>
      <c r="AA82" s="9"/>
      <c r="AB82" s="9"/>
      <c r="AC82" s="9"/>
      <c r="AD82" s="9"/>
      <c r="AE82" s="9"/>
      <c r="AF82" s="9"/>
      <c r="AG82" s="9"/>
      <c r="AH82" s="9"/>
      <c r="AI82" s="9"/>
      <c r="AJ82" s="9"/>
      <c r="AK82" s="9"/>
    </row>
    <row r="83" spans="1:37" ht="52.5">
      <c r="A83" s="151">
        <v>78</v>
      </c>
      <c r="B83" s="20" t="str">
        <f>VLOOKUP(E83,studia!$F$1:$I$10,2,FALSE)</f>
        <v>Automatyka Przemysłowa</v>
      </c>
      <c r="C83" s="20" t="str">
        <f>VLOOKUP(E83,studia!$F$1:$I$10,3,FALSE)</f>
        <v>inż.</v>
      </c>
      <c r="D83" s="20">
        <f>VLOOKUP(E83,studia!$F$1:$I$10,4,FALSE)</f>
        <v>0</v>
      </c>
      <c r="E83" s="35" t="s">
        <v>474</v>
      </c>
      <c r="F83" s="158" t="s">
        <v>2179</v>
      </c>
      <c r="G83" s="35" t="s">
        <v>1881</v>
      </c>
      <c r="H83" s="35" t="s">
        <v>1307</v>
      </c>
      <c r="I83" s="35" t="s">
        <v>1308</v>
      </c>
      <c r="J83" s="35" t="s">
        <v>1297</v>
      </c>
      <c r="K83" s="19" t="str">
        <f>VLOOKUP(J83,Prowadzacy!$F$3:$J$116,2,FALSE)</f>
        <v>Karol</v>
      </c>
      <c r="L83" s="19">
        <f>VLOOKUP(J83,Prowadzacy!$F$3:$K$116,3,FALSE)</f>
        <v>0</v>
      </c>
      <c r="M83" s="19" t="str">
        <f>VLOOKUP(J83,Prowadzacy!$F$3:$K$116,4,FALSE)</f>
        <v>Wróbel</v>
      </c>
      <c r="N83" s="20" t="str">
        <f>VLOOKUP(J83,Prowadzacy!$F$3:$M$116,8,FALSE)</f>
        <v xml:space="preserve">Karol | Wróbel | Dr inż. |  ( 053112 ) </v>
      </c>
      <c r="O83" s="19" t="str">
        <f>VLOOKUP(J83,Prowadzacy!$F$3:$K$116,5,FALSE)</f>
        <v>K37W05D02</v>
      </c>
      <c r="P83" s="20" t="str">
        <f>VLOOKUP(J83,Prowadzacy!$F$3:$K$116,6,FALSE)</f>
        <v>ZNEMAP</v>
      </c>
      <c r="Q83" s="34" t="s">
        <v>961</v>
      </c>
      <c r="R83" s="20" t="str">
        <f>VLOOKUP(Q83,Prowadzacy!$F$3:$K$116,2,FALSE)</f>
        <v>Piotr</v>
      </c>
      <c r="S83" s="20" t="str">
        <f>VLOOKUP(Q83,Prowadzacy!$F$3:$K$116,3,FALSE)</f>
        <v>Stanisław</v>
      </c>
      <c r="T83" s="20" t="str">
        <f>VLOOKUP(Q83,Prowadzacy!$F$3:$K$116,4,FALSE)</f>
        <v>Derugo</v>
      </c>
      <c r="U83" s="20" t="str">
        <f>VLOOKUP(Q83,Prowadzacy!$F$3:$M$116,8,FALSE)</f>
        <v xml:space="preserve">Piotr | Derugo | Dr inż. |  ( 05390 ) </v>
      </c>
      <c r="V83" s="35"/>
      <c r="W83" s="34" t="s">
        <v>217</v>
      </c>
      <c r="X83" s="35"/>
      <c r="Y83" s="34"/>
      <c r="Z83" s="10"/>
      <c r="AA83" s="9"/>
      <c r="AB83" s="9"/>
      <c r="AC83" s="9"/>
      <c r="AD83" s="9"/>
      <c r="AE83" s="9"/>
      <c r="AF83" s="9"/>
      <c r="AG83" s="9"/>
      <c r="AH83" s="9"/>
      <c r="AI83" s="9"/>
      <c r="AJ83" s="9"/>
      <c r="AK83" s="9"/>
    </row>
    <row r="84" spans="1:37" ht="78">
      <c r="A84" s="151">
        <v>79</v>
      </c>
      <c r="B84" s="20" t="str">
        <f>VLOOKUP(E84,studia!$F$1:$I$10,2,FALSE)</f>
        <v>Automatyka Przemysłowa</v>
      </c>
      <c r="C84" s="20" t="str">
        <f>VLOOKUP(E84,studia!$F$1:$I$10,3,FALSE)</f>
        <v>inż.</v>
      </c>
      <c r="D84" s="20">
        <f>VLOOKUP(E84,studia!$F$1:$I$10,4,FALSE)</f>
        <v>0</v>
      </c>
      <c r="E84" s="35" t="s">
        <v>474</v>
      </c>
      <c r="F84" s="158" t="s">
        <v>2179</v>
      </c>
      <c r="G84" s="35" t="s">
        <v>1882</v>
      </c>
      <c r="H84" s="35" t="s">
        <v>1883</v>
      </c>
      <c r="I84" s="35" t="s">
        <v>1427</v>
      </c>
      <c r="J84" s="35" t="s">
        <v>1421</v>
      </c>
      <c r="K84" s="19" t="str">
        <f>VLOOKUP(J84,Prowadzacy!$F$3:$J$116,2,FALSE)</f>
        <v>Przemysław</v>
      </c>
      <c r="L84" s="19">
        <f>VLOOKUP(J84,Prowadzacy!$F$3:$K$116,3,FALSE)</f>
        <v>0</v>
      </c>
      <c r="M84" s="19" t="str">
        <f>VLOOKUP(J84,Prowadzacy!$F$3:$K$116,4,FALSE)</f>
        <v>Janik</v>
      </c>
      <c r="N84" s="20" t="str">
        <f>VLOOKUP(J84,Prowadzacy!$F$3:$M$116,8,FALSE)</f>
        <v xml:space="preserve">Przemysław | Janik | Dr hab. inż. |  ( 05115 ) </v>
      </c>
      <c r="O84" s="19" t="str">
        <f>VLOOKUP(J84,Prowadzacy!$F$3:$K$116,5,FALSE)</f>
        <v>K38W05D02</v>
      </c>
      <c r="P84" s="20" t="str">
        <f>VLOOKUP(J84,Prowadzacy!$F$3:$K$116,6,FALSE)</f>
        <v>ZET</v>
      </c>
      <c r="Q84" s="34" t="s">
        <v>1381</v>
      </c>
      <c r="R84" s="20" t="str">
        <f>VLOOKUP(Q84,Prowadzacy!$F$3:$K$116,2,FALSE)</f>
        <v>Dominika</v>
      </c>
      <c r="S84" s="20">
        <f>VLOOKUP(Q84,Prowadzacy!$F$3:$K$116,3,FALSE)</f>
        <v>0</v>
      </c>
      <c r="T84" s="20" t="str">
        <f>VLOOKUP(Q84,Prowadzacy!$F$3:$K$116,4,FALSE)</f>
        <v>Kaczorowska</v>
      </c>
      <c r="U84" s="20" t="str">
        <f>VLOOKUP(Q84,Prowadzacy!$F$3:$M$116,8,FALSE)</f>
        <v xml:space="preserve">Dominika | Kaczorowska | Dr inż. |  ( p05181 ) </v>
      </c>
      <c r="V84" s="35"/>
      <c r="W84" s="34" t="s">
        <v>217</v>
      </c>
      <c r="X84" s="35"/>
      <c r="Y84" s="34"/>
      <c r="Z84" s="10"/>
      <c r="AA84" s="9"/>
      <c r="AB84" s="9"/>
      <c r="AC84" s="9"/>
      <c r="AD84" s="9"/>
      <c r="AE84" s="9"/>
      <c r="AF84" s="9"/>
      <c r="AG84" s="9"/>
      <c r="AH84" s="9"/>
      <c r="AI84" s="9"/>
      <c r="AJ84" s="9"/>
      <c r="AK84" s="9"/>
    </row>
    <row r="85" spans="1:37" ht="65.25">
      <c r="A85" s="151">
        <v>80</v>
      </c>
      <c r="B85" s="20" t="str">
        <f>VLOOKUP(E85,studia!$F$1:$I$10,2,FALSE)</f>
        <v>Automatyka Przemysłowa</v>
      </c>
      <c r="C85" s="20" t="str">
        <f>VLOOKUP(E85,studia!$F$1:$I$10,3,FALSE)</f>
        <v>inż.</v>
      </c>
      <c r="D85" s="20">
        <f>VLOOKUP(E85,studia!$F$1:$I$10,4,FALSE)</f>
        <v>0</v>
      </c>
      <c r="E85" s="35" t="s">
        <v>474</v>
      </c>
      <c r="F85" s="157"/>
      <c r="G85" s="35" t="s">
        <v>1884</v>
      </c>
      <c r="H85" s="35" t="s">
        <v>1885</v>
      </c>
      <c r="I85" s="35" t="s">
        <v>1515</v>
      </c>
      <c r="J85" s="35" t="s">
        <v>1480</v>
      </c>
      <c r="K85" s="19" t="str">
        <f>VLOOKUP(J85,Prowadzacy!$F$3:$J$116,2,FALSE)</f>
        <v>Ryszard</v>
      </c>
      <c r="L85" s="19" t="str">
        <f>VLOOKUP(J85,Prowadzacy!$F$3:$K$116,3,FALSE)</f>
        <v>Leon</v>
      </c>
      <c r="M85" s="19" t="str">
        <f>VLOOKUP(J85,Prowadzacy!$F$3:$K$116,4,FALSE)</f>
        <v>Kacprzyk</v>
      </c>
      <c r="N85" s="20" t="str">
        <f>VLOOKUP(J85,Prowadzacy!$F$3:$M$116,8,FALSE)</f>
        <v xml:space="preserve">Ryszard | Kacprzyk | Prof. dr hab. inż. |  ( 05106 ) </v>
      </c>
      <c r="O85" s="19" t="str">
        <f>VLOOKUP(J85,Prowadzacy!$F$3:$K$116,5,FALSE)</f>
        <v>K38W05D02</v>
      </c>
      <c r="P85" s="20" t="str">
        <f>VLOOKUP(J85,Prowadzacy!$F$3:$K$116,6,FALSE)</f>
        <v>ZE</v>
      </c>
      <c r="Q85" s="34" t="s">
        <v>1470</v>
      </c>
      <c r="R85" s="20" t="str">
        <f>VLOOKUP(Q85,Prowadzacy!$F$3:$K$116,2,FALSE)</f>
        <v>Paweł</v>
      </c>
      <c r="S85" s="20">
        <f>VLOOKUP(Q85,Prowadzacy!$F$3:$K$116,3,FALSE)</f>
        <v>0</v>
      </c>
      <c r="T85" s="20" t="str">
        <f>VLOOKUP(Q85,Prowadzacy!$F$3:$K$116,4,FALSE)</f>
        <v>Żyłka</v>
      </c>
      <c r="U85" s="20" t="str">
        <f>VLOOKUP(Q85,Prowadzacy!$F$3:$M$116,8,FALSE)</f>
        <v xml:space="preserve">Paweł | Żyłka | Dr hab. inż. |  ( 05134 ) </v>
      </c>
      <c r="V85" s="35"/>
      <c r="W85" s="34" t="s">
        <v>217</v>
      </c>
      <c r="X85" s="35"/>
      <c r="Y85" s="34"/>
      <c r="Z85" s="10"/>
      <c r="AA85" s="9"/>
      <c r="AB85" s="9"/>
      <c r="AC85" s="9"/>
      <c r="AD85" s="9"/>
      <c r="AE85" s="9"/>
      <c r="AF85" s="9"/>
      <c r="AG85" s="9"/>
      <c r="AH85" s="9"/>
      <c r="AI85" s="9"/>
      <c r="AJ85" s="9"/>
      <c r="AK85" s="9"/>
    </row>
    <row r="86" spans="1:37" ht="52.5">
      <c r="A86" s="151">
        <v>81</v>
      </c>
      <c r="B86" s="20" t="str">
        <f>VLOOKUP(E86,studia!$F$1:$I$10,2,FALSE)</f>
        <v>Automatyka Przemysłowa</v>
      </c>
      <c r="C86" s="20" t="str">
        <f>VLOOKUP(E86,studia!$F$1:$I$10,3,FALSE)</f>
        <v>inż.</v>
      </c>
      <c r="D86" s="20">
        <f>VLOOKUP(E86,studia!$F$1:$I$10,4,FALSE)</f>
        <v>0</v>
      </c>
      <c r="E86" s="35" t="s">
        <v>474</v>
      </c>
      <c r="F86" s="158" t="s">
        <v>2179</v>
      </c>
      <c r="G86" s="35" t="s">
        <v>1830</v>
      </c>
      <c r="H86" s="35" t="s">
        <v>1831</v>
      </c>
      <c r="I86" s="35" t="s">
        <v>1832</v>
      </c>
      <c r="J86" s="35" t="s">
        <v>1467</v>
      </c>
      <c r="K86" s="19" t="str">
        <f>VLOOKUP(J86,Prowadzacy!$F$3:$J$116,2,FALSE)</f>
        <v>Zbigniew</v>
      </c>
      <c r="L86" s="19" t="str">
        <f>VLOOKUP(J86,Prowadzacy!$F$3:$K$116,3,FALSE)</f>
        <v>Maria</v>
      </c>
      <c r="M86" s="19" t="str">
        <f>VLOOKUP(J86,Prowadzacy!$F$3:$K$116,4,FALSE)</f>
        <v>Leonowicz</v>
      </c>
      <c r="N86" s="20" t="str">
        <f>VLOOKUP(J86,Prowadzacy!$F$3:$M$116,8,FALSE)</f>
        <v xml:space="preserve">Zbigniew | Leonowicz | Prof. dr hab. inż. |  ( 05110 ) </v>
      </c>
      <c r="O86" s="19" t="str">
        <f>VLOOKUP(J86,Prowadzacy!$F$3:$K$116,5,FALSE)</f>
        <v>K38W05D02</v>
      </c>
      <c r="P86" s="20" t="str">
        <f>VLOOKUP(J86,Prowadzacy!$F$3:$K$116,6,FALSE)</f>
        <v>ZET</v>
      </c>
      <c r="Q86" s="34" t="s">
        <v>1435</v>
      </c>
      <c r="R86" s="20" t="str">
        <f>VLOOKUP(Q86,Prowadzacy!$F$3:$K$116,2,FALSE)</f>
        <v>Jacek</v>
      </c>
      <c r="S86" s="20" t="str">
        <f>VLOOKUP(Q86,Prowadzacy!$F$3:$K$116,3,FALSE)</f>
        <v>Jerzy</v>
      </c>
      <c r="T86" s="20" t="str">
        <f>VLOOKUP(Q86,Prowadzacy!$F$3:$K$116,4,FALSE)</f>
        <v>Rezmer</v>
      </c>
      <c r="U86" s="20" t="str">
        <f>VLOOKUP(Q86,Prowadzacy!$F$3:$M$116,8,FALSE)</f>
        <v xml:space="preserve">Jacek | Rezmer | Dr hab. inż. |  ( 05120 ) </v>
      </c>
      <c r="V86" s="35"/>
      <c r="W86" s="34" t="s">
        <v>217</v>
      </c>
      <c r="X86" s="35"/>
      <c r="Y86" s="34"/>
      <c r="Z86" s="10"/>
      <c r="AA86" s="9"/>
      <c r="AB86" s="9"/>
      <c r="AC86" s="9"/>
      <c r="AD86" s="9"/>
      <c r="AE86" s="9"/>
      <c r="AF86" s="9"/>
      <c r="AG86" s="9"/>
      <c r="AH86" s="9"/>
      <c r="AI86" s="9"/>
      <c r="AJ86" s="9"/>
      <c r="AK86" s="9"/>
    </row>
    <row r="87" spans="1:37" ht="39.75">
      <c r="A87" s="151">
        <v>82</v>
      </c>
      <c r="B87" s="20" t="str">
        <f>VLOOKUP(E87,studia!$F$1:$I$10,2,FALSE)</f>
        <v>Automatyka Przemysłowa</v>
      </c>
      <c r="C87" s="20" t="str">
        <f>VLOOKUP(E87,studia!$F$1:$I$10,3,FALSE)</f>
        <v>inż.</v>
      </c>
      <c r="D87" s="20">
        <f>VLOOKUP(E87,studia!$F$1:$I$10,4,FALSE)</f>
        <v>0</v>
      </c>
      <c r="E87" s="35" t="s">
        <v>474</v>
      </c>
      <c r="F87" s="158" t="s">
        <v>2179</v>
      </c>
      <c r="G87" s="35" t="s">
        <v>1833</v>
      </c>
      <c r="H87" s="35" t="s">
        <v>1834</v>
      </c>
      <c r="I87" s="35" t="s">
        <v>1835</v>
      </c>
      <c r="J87" s="35" t="s">
        <v>1467</v>
      </c>
      <c r="K87" s="19" t="str">
        <f>VLOOKUP(J87,Prowadzacy!$F$3:$J$116,2,FALSE)</f>
        <v>Zbigniew</v>
      </c>
      <c r="L87" s="19" t="str">
        <f>VLOOKUP(J87,Prowadzacy!$F$3:$K$116,3,FALSE)</f>
        <v>Maria</v>
      </c>
      <c r="M87" s="19" t="str">
        <f>VLOOKUP(J87,Prowadzacy!$F$3:$K$116,4,FALSE)</f>
        <v>Leonowicz</v>
      </c>
      <c r="N87" s="20" t="str">
        <f>VLOOKUP(J87,Prowadzacy!$F$3:$M$116,8,FALSE)</f>
        <v xml:space="preserve">Zbigniew | Leonowicz | Prof. dr hab. inż. |  ( 05110 ) </v>
      </c>
      <c r="O87" s="19" t="str">
        <f>VLOOKUP(J87,Prowadzacy!$F$3:$K$116,5,FALSE)</f>
        <v>K38W05D02</v>
      </c>
      <c r="P87" s="20" t="str">
        <f>VLOOKUP(J87,Prowadzacy!$F$3:$K$116,6,FALSE)</f>
        <v>ZET</v>
      </c>
      <c r="Q87" s="34" t="s">
        <v>1435</v>
      </c>
      <c r="R87" s="20" t="str">
        <f>VLOOKUP(Q87,Prowadzacy!$F$3:$K$116,2,FALSE)</f>
        <v>Jacek</v>
      </c>
      <c r="S87" s="20" t="str">
        <f>VLOOKUP(Q87,Prowadzacy!$F$3:$K$116,3,FALSE)</f>
        <v>Jerzy</v>
      </c>
      <c r="T87" s="20" t="str">
        <f>VLOOKUP(Q87,Prowadzacy!$F$3:$K$116,4,FALSE)</f>
        <v>Rezmer</v>
      </c>
      <c r="U87" s="20" t="str">
        <f>VLOOKUP(Q87,Prowadzacy!$F$3:$M$116,8,FALSE)</f>
        <v xml:space="preserve">Jacek | Rezmer | Dr hab. inż. |  ( 05120 ) </v>
      </c>
      <c r="V87" s="35"/>
      <c r="W87" s="34" t="s">
        <v>217</v>
      </c>
      <c r="X87" s="35"/>
      <c r="Y87" s="34"/>
      <c r="Z87" s="10"/>
      <c r="AA87" s="9"/>
      <c r="AB87" s="9"/>
      <c r="AC87" s="9"/>
      <c r="AD87" s="9"/>
      <c r="AE87" s="9"/>
      <c r="AF87" s="9"/>
      <c r="AG87" s="9"/>
      <c r="AH87" s="9"/>
      <c r="AI87" s="9"/>
      <c r="AJ87" s="9"/>
      <c r="AK87" s="9"/>
    </row>
    <row r="88" spans="1:37" ht="39.75">
      <c r="A88" s="151">
        <v>83</v>
      </c>
      <c r="B88" s="20" t="str">
        <f>VLOOKUP(E88,studia!$F$1:$I$10,2,FALSE)</f>
        <v>Automatyka Przemysłowa</v>
      </c>
      <c r="C88" s="20" t="str">
        <f>VLOOKUP(E88,studia!$F$1:$I$10,3,FALSE)</f>
        <v>inż.</v>
      </c>
      <c r="D88" s="20">
        <f>VLOOKUP(E88,studia!$F$1:$I$10,4,FALSE)</f>
        <v>0</v>
      </c>
      <c r="E88" s="35" t="s">
        <v>474</v>
      </c>
      <c r="F88" s="158" t="s">
        <v>2179</v>
      </c>
      <c r="G88" s="35" t="s">
        <v>1886</v>
      </c>
      <c r="H88" s="35" t="s">
        <v>1887</v>
      </c>
      <c r="I88" s="35" t="s">
        <v>1836</v>
      </c>
      <c r="J88" s="35" t="s">
        <v>1385</v>
      </c>
      <c r="K88" s="19" t="str">
        <f>VLOOKUP(J88,Prowadzacy!$F$3:$J$116,2,FALSE)</f>
        <v>Jarosław</v>
      </c>
      <c r="L88" s="19" t="str">
        <f>VLOOKUP(J88,Prowadzacy!$F$3:$K$116,3,FALSE)</f>
        <v>Marian</v>
      </c>
      <c r="M88" s="19" t="str">
        <f>VLOOKUP(J88,Prowadzacy!$F$3:$K$116,4,FALSE)</f>
        <v>Szymańda</v>
      </c>
      <c r="N88" s="20" t="str">
        <f>VLOOKUP(J88,Prowadzacy!$F$3:$M$116,8,FALSE)</f>
        <v xml:space="preserve">Jarosław | Szymańda | Dr inż. |  ( 05126 ) </v>
      </c>
      <c r="O88" s="19" t="str">
        <f>VLOOKUP(J88,Prowadzacy!$F$3:$K$116,5,FALSE)</f>
        <v>K38W05D02</v>
      </c>
      <c r="P88" s="20" t="str">
        <f>VLOOKUP(J88,Prowadzacy!$F$3:$K$116,6,FALSE)</f>
        <v>ZET</v>
      </c>
      <c r="Q88" s="34" t="s">
        <v>1435</v>
      </c>
      <c r="R88" s="20" t="str">
        <f>VLOOKUP(Q88,Prowadzacy!$F$3:$K$116,2,FALSE)</f>
        <v>Jacek</v>
      </c>
      <c r="S88" s="20" t="str">
        <f>VLOOKUP(Q88,Prowadzacy!$F$3:$K$116,3,FALSE)</f>
        <v>Jerzy</v>
      </c>
      <c r="T88" s="20" t="str">
        <f>VLOOKUP(Q88,Prowadzacy!$F$3:$K$116,4,FALSE)</f>
        <v>Rezmer</v>
      </c>
      <c r="U88" s="20" t="str">
        <f>VLOOKUP(Q88,Prowadzacy!$F$3:$M$116,8,FALSE)</f>
        <v xml:space="preserve">Jacek | Rezmer | Dr hab. inż. |  ( 05120 ) </v>
      </c>
      <c r="V88" s="35"/>
      <c r="W88" s="34" t="s">
        <v>217</v>
      </c>
      <c r="X88" s="35"/>
      <c r="Y88" s="34"/>
      <c r="Z88" s="10"/>
      <c r="AA88" s="9"/>
      <c r="AB88" s="9"/>
      <c r="AC88" s="9"/>
      <c r="AD88" s="9"/>
      <c r="AE88" s="9"/>
      <c r="AF88" s="9"/>
      <c r="AG88" s="9"/>
      <c r="AH88" s="9"/>
      <c r="AI88" s="9"/>
      <c r="AJ88" s="9"/>
      <c r="AK88" s="9"/>
    </row>
    <row r="89" spans="1:37" ht="52.5">
      <c r="A89" s="151">
        <v>84</v>
      </c>
      <c r="B89" s="20" t="str">
        <f>VLOOKUP(E89,studia!$F$1:$I$10,2,FALSE)</f>
        <v>Automatyka Przemysłowa</v>
      </c>
      <c r="C89" s="20" t="str">
        <f>VLOOKUP(E89,studia!$F$1:$I$10,3,FALSE)</f>
        <v>inż.</v>
      </c>
      <c r="D89" s="20">
        <f>VLOOKUP(E89,studia!$F$1:$I$10,4,FALSE)</f>
        <v>0</v>
      </c>
      <c r="E89" s="35" t="s">
        <v>474</v>
      </c>
      <c r="F89" s="157"/>
      <c r="G89" s="35" t="s">
        <v>1888</v>
      </c>
      <c r="H89" s="35" t="s">
        <v>1889</v>
      </c>
      <c r="I89" s="35" t="s">
        <v>1837</v>
      </c>
      <c r="J89" s="35" t="s">
        <v>1385</v>
      </c>
      <c r="K89" s="19" t="str">
        <f>VLOOKUP(J89,Prowadzacy!$F$3:$J$116,2,FALSE)</f>
        <v>Jarosław</v>
      </c>
      <c r="L89" s="19" t="str">
        <f>VLOOKUP(J89,Prowadzacy!$F$3:$K$116,3,FALSE)</f>
        <v>Marian</v>
      </c>
      <c r="M89" s="19" t="str">
        <f>VLOOKUP(J89,Prowadzacy!$F$3:$K$116,4,FALSE)</f>
        <v>Szymańda</v>
      </c>
      <c r="N89" s="20" t="str">
        <f>VLOOKUP(J89,Prowadzacy!$F$3:$M$116,8,FALSE)</f>
        <v xml:space="preserve">Jarosław | Szymańda | Dr inż. |  ( 05126 ) </v>
      </c>
      <c r="O89" s="19" t="str">
        <f>VLOOKUP(J89,Prowadzacy!$F$3:$K$116,5,FALSE)</f>
        <v>K38W05D02</v>
      </c>
      <c r="P89" s="20" t="str">
        <f>VLOOKUP(J89,Prowadzacy!$F$3:$K$116,6,FALSE)</f>
        <v>ZET</v>
      </c>
      <c r="Q89" s="34" t="s">
        <v>1435</v>
      </c>
      <c r="R89" s="20" t="str">
        <f>VLOOKUP(Q89,Prowadzacy!$F$3:$K$116,2,FALSE)</f>
        <v>Jacek</v>
      </c>
      <c r="S89" s="20" t="str">
        <f>VLOOKUP(Q89,Prowadzacy!$F$3:$K$116,3,FALSE)</f>
        <v>Jerzy</v>
      </c>
      <c r="T89" s="20" t="str">
        <f>VLOOKUP(Q89,Prowadzacy!$F$3:$K$116,4,FALSE)</f>
        <v>Rezmer</v>
      </c>
      <c r="U89" s="20" t="str">
        <f>VLOOKUP(Q89,Prowadzacy!$F$3:$M$116,8,FALSE)</f>
        <v xml:space="preserve">Jacek | Rezmer | Dr hab. inż. |  ( 05120 ) </v>
      </c>
      <c r="V89" s="35"/>
      <c r="W89" s="34" t="s">
        <v>217</v>
      </c>
      <c r="X89" s="35"/>
      <c r="Y89" s="34"/>
      <c r="Z89" s="10"/>
      <c r="AA89" s="9"/>
      <c r="AB89" s="9"/>
      <c r="AC89" s="9"/>
      <c r="AD89" s="9"/>
      <c r="AE89" s="9"/>
      <c r="AF89" s="9"/>
      <c r="AG89" s="9"/>
      <c r="AH89" s="9"/>
      <c r="AI89" s="9"/>
      <c r="AJ89" s="9"/>
      <c r="AK89" s="9"/>
    </row>
    <row r="90" spans="1:37" ht="103.5">
      <c r="A90" s="151">
        <v>85</v>
      </c>
      <c r="B90" s="20" t="str">
        <f>VLOOKUP(E90,studia!$F$1:$I$10,2,FALSE)</f>
        <v>Automatyka Przemysłowa</v>
      </c>
      <c r="C90" s="20" t="str">
        <f>VLOOKUP(E90,studia!$F$1:$I$10,3,FALSE)</f>
        <v>mgr</v>
      </c>
      <c r="D90" s="20" t="str">
        <f>VLOOKUP(E90,studia!$F$1:$I$10,4,FALSE)</f>
        <v>AMU</v>
      </c>
      <c r="E90" s="35" t="s">
        <v>579</v>
      </c>
      <c r="F90" s="157"/>
      <c r="G90" s="35" t="s">
        <v>904</v>
      </c>
      <c r="H90" s="35" t="s">
        <v>905</v>
      </c>
      <c r="I90" s="35" t="s">
        <v>906</v>
      </c>
      <c r="J90" s="35" t="s">
        <v>871</v>
      </c>
      <c r="K90" s="19" t="str">
        <f>VLOOKUP(J90,Prowadzacy!$F$3:$J$116,2,FALSE)</f>
        <v>Robert</v>
      </c>
      <c r="L90" s="19" t="str">
        <f>VLOOKUP(J90,Prowadzacy!$F$3:$K$116,3,FALSE)</f>
        <v>Stanisław</v>
      </c>
      <c r="M90" s="19" t="str">
        <f>VLOOKUP(J90,Prowadzacy!$F$3:$K$116,4,FALSE)</f>
        <v>Łukomski</v>
      </c>
      <c r="N90" s="20" t="str">
        <f>VLOOKUP(J90,Prowadzacy!$F$3:$M$116,8,FALSE)</f>
        <v xml:space="preserve">Robert | Łukomski | Dr inż. |  ( 05216 ) </v>
      </c>
      <c r="O90" s="19" t="str">
        <f>VLOOKUP(J90,Prowadzacy!$F$3:$K$116,5,FALSE)</f>
        <v>K36W05D02</v>
      </c>
      <c r="P90" s="20" t="str">
        <f>VLOOKUP(J90,Prowadzacy!$F$3:$K$116,6,FALSE)</f>
        <v>ZSS</v>
      </c>
      <c r="Q90" s="34" t="s">
        <v>914</v>
      </c>
      <c r="R90" s="20" t="str">
        <f>VLOOKUP(Q90,Prowadzacy!$F$3:$K$116,2,FALSE)</f>
        <v>Marek</v>
      </c>
      <c r="S90" s="20" t="str">
        <f>VLOOKUP(Q90,Prowadzacy!$F$3:$K$116,3,FALSE)</f>
        <v>Aleksander</v>
      </c>
      <c r="T90" s="20" t="str">
        <f>VLOOKUP(Q90,Prowadzacy!$F$3:$K$116,4,FALSE)</f>
        <v>Kott</v>
      </c>
      <c r="U90" s="20" t="str">
        <f>VLOOKUP(Q90,Prowadzacy!$F$3:$M$116,8,FALSE)</f>
        <v xml:space="preserve">Marek | Kott | Dr inż. |  ( 05297 ) </v>
      </c>
      <c r="V90" s="35"/>
      <c r="W90" s="34" t="s">
        <v>217</v>
      </c>
      <c r="X90" s="35"/>
      <c r="Y90" s="34"/>
      <c r="Z90" s="10"/>
      <c r="AA90" s="9"/>
      <c r="AB90" s="9"/>
      <c r="AC90" s="9"/>
      <c r="AD90" s="9"/>
      <c r="AE90" s="9"/>
      <c r="AF90" s="9"/>
      <c r="AG90" s="9"/>
      <c r="AH90" s="9"/>
      <c r="AI90" s="9"/>
      <c r="AJ90" s="9"/>
      <c r="AK90" s="9"/>
    </row>
    <row r="91" spans="1:37" ht="90.75">
      <c r="A91" s="151">
        <v>86</v>
      </c>
      <c r="B91" s="20" t="str">
        <f>VLOOKUP(E91,studia!$F$1:$I$10,2,FALSE)</f>
        <v>Automatyka Przemysłowa</v>
      </c>
      <c r="C91" s="20" t="str">
        <f>VLOOKUP(E91,studia!$F$1:$I$10,3,FALSE)</f>
        <v>mgr</v>
      </c>
      <c r="D91" s="20" t="str">
        <f>VLOOKUP(E91,studia!$F$1:$I$10,4,FALSE)</f>
        <v>AMU</v>
      </c>
      <c r="E91" s="35" t="s">
        <v>579</v>
      </c>
      <c r="F91" s="157"/>
      <c r="G91" s="35" t="s">
        <v>907</v>
      </c>
      <c r="H91" s="35" t="s">
        <v>908</v>
      </c>
      <c r="I91" s="35" t="s">
        <v>909</v>
      </c>
      <c r="J91" s="35" t="s">
        <v>871</v>
      </c>
      <c r="K91" s="19" t="str">
        <f>VLOOKUP(J91,Prowadzacy!$F$3:$J$116,2,FALSE)</f>
        <v>Robert</v>
      </c>
      <c r="L91" s="19" t="str">
        <f>VLOOKUP(J91,Prowadzacy!$F$3:$K$116,3,FALSE)</f>
        <v>Stanisław</v>
      </c>
      <c r="M91" s="19" t="str">
        <f>VLOOKUP(J91,Prowadzacy!$F$3:$K$116,4,FALSE)</f>
        <v>Łukomski</v>
      </c>
      <c r="N91" s="20" t="str">
        <f>VLOOKUP(J91,Prowadzacy!$F$3:$M$116,8,FALSE)</f>
        <v xml:space="preserve">Robert | Łukomski | Dr inż. |  ( 05216 ) </v>
      </c>
      <c r="O91" s="19" t="str">
        <f>VLOOKUP(J91,Prowadzacy!$F$3:$K$116,5,FALSE)</f>
        <v>K36W05D02</v>
      </c>
      <c r="P91" s="20" t="str">
        <f>VLOOKUP(J91,Prowadzacy!$F$3:$K$116,6,FALSE)</f>
        <v>ZSS</v>
      </c>
      <c r="Q91" s="34" t="s">
        <v>914</v>
      </c>
      <c r="R91" s="20" t="str">
        <f>VLOOKUP(Q91,Prowadzacy!$F$3:$K$116,2,FALSE)</f>
        <v>Marek</v>
      </c>
      <c r="S91" s="20" t="str">
        <f>VLOOKUP(Q91,Prowadzacy!$F$3:$K$116,3,FALSE)</f>
        <v>Aleksander</v>
      </c>
      <c r="T91" s="20" t="str">
        <f>VLOOKUP(Q91,Prowadzacy!$F$3:$K$116,4,FALSE)</f>
        <v>Kott</v>
      </c>
      <c r="U91" s="20" t="str">
        <f>VLOOKUP(Q91,Prowadzacy!$F$3:$M$116,8,FALSE)</f>
        <v xml:space="preserve">Marek | Kott | Dr inż. |  ( 05297 ) </v>
      </c>
      <c r="V91" s="35"/>
      <c r="W91" s="34" t="s">
        <v>217</v>
      </c>
      <c r="X91" s="35"/>
      <c r="Y91" s="34"/>
      <c r="Z91" s="10"/>
      <c r="AA91" s="9"/>
      <c r="AB91" s="9"/>
      <c r="AC91" s="9"/>
      <c r="AD91" s="9"/>
      <c r="AE91" s="9"/>
      <c r="AF91" s="9"/>
      <c r="AG91" s="9"/>
      <c r="AH91" s="9"/>
      <c r="AI91" s="9"/>
      <c r="AJ91" s="9"/>
      <c r="AK91" s="9"/>
    </row>
    <row r="92" spans="1:37" ht="90.75">
      <c r="A92" s="151">
        <v>87</v>
      </c>
      <c r="B92" s="20" t="str">
        <f>VLOOKUP(E92,studia!$F$1:$I$10,2,FALSE)</f>
        <v>Automatyka Przemysłowa</v>
      </c>
      <c r="C92" s="20" t="str">
        <f>VLOOKUP(E92,studia!$F$1:$I$10,3,FALSE)</f>
        <v>mgr</v>
      </c>
      <c r="D92" s="20" t="str">
        <f>VLOOKUP(E92,studia!$F$1:$I$10,4,FALSE)</f>
        <v>AMU</v>
      </c>
      <c r="E92" s="35" t="s">
        <v>579</v>
      </c>
      <c r="F92" s="157"/>
      <c r="G92" s="35" t="s">
        <v>817</v>
      </c>
      <c r="H92" s="35" t="s">
        <v>818</v>
      </c>
      <c r="I92" s="35" t="s">
        <v>819</v>
      </c>
      <c r="J92" s="35" t="s">
        <v>820</v>
      </c>
      <c r="K92" s="19" t="str">
        <f>VLOOKUP(J92,Prowadzacy!$F$3:$J$116,2,FALSE)</f>
        <v>Radosław</v>
      </c>
      <c r="L92" s="19">
        <f>VLOOKUP(J92,Prowadzacy!$F$3:$K$116,3,FALSE)</f>
        <v>0</v>
      </c>
      <c r="M92" s="19" t="str">
        <f>VLOOKUP(J92,Prowadzacy!$F$3:$K$116,4,FALSE)</f>
        <v>Nalepa</v>
      </c>
      <c r="N92" s="20" t="str">
        <f>VLOOKUP(J92,Prowadzacy!$F$3:$M$116,8,FALSE)</f>
        <v xml:space="preserve">Radosław | Nalepa | Dr inż. |  ( 05386 ) </v>
      </c>
      <c r="O92" s="19" t="str">
        <f>VLOOKUP(J92,Prowadzacy!$F$3:$K$116,5,FALSE)</f>
        <v>K36W05D02</v>
      </c>
      <c r="P92" s="20" t="str">
        <f>VLOOKUP(J92,Prowadzacy!$F$3:$K$116,6,FALSE)</f>
        <v>ZSS</v>
      </c>
      <c r="Q92" s="34" t="s">
        <v>871</v>
      </c>
      <c r="R92" s="20" t="str">
        <f>VLOOKUP(Q92,Prowadzacy!$F$3:$K$116,2,FALSE)</f>
        <v>Robert</v>
      </c>
      <c r="S92" s="20" t="str">
        <f>VLOOKUP(Q92,Prowadzacy!$F$3:$K$116,3,FALSE)</f>
        <v>Stanisław</v>
      </c>
      <c r="T92" s="20" t="str">
        <f>VLOOKUP(Q92,Prowadzacy!$F$3:$K$116,4,FALSE)</f>
        <v>Łukomski</v>
      </c>
      <c r="U92" s="20" t="str">
        <f>VLOOKUP(Q92,Prowadzacy!$F$3:$M$116,8,FALSE)</f>
        <v xml:space="preserve">Robert | Łukomski | Dr inż. |  ( 05216 ) </v>
      </c>
      <c r="V92" s="35"/>
      <c r="W92" s="34" t="s">
        <v>217</v>
      </c>
      <c r="X92" s="35"/>
      <c r="Y92" s="34"/>
      <c r="Z92" s="10"/>
      <c r="AA92" s="9"/>
      <c r="AB92" s="9"/>
      <c r="AC92" s="9"/>
      <c r="AD92" s="9"/>
      <c r="AE92" s="9"/>
      <c r="AF92" s="9"/>
      <c r="AG92" s="9"/>
      <c r="AH92" s="9"/>
      <c r="AI92" s="9"/>
      <c r="AJ92" s="9"/>
      <c r="AK92" s="9"/>
    </row>
    <row r="93" spans="1:37" ht="78">
      <c r="A93" s="151">
        <v>88</v>
      </c>
      <c r="B93" s="20" t="str">
        <f>VLOOKUP(E93,studia!$F$1:$I$10,2,FALSE)</f>
        <v>Automatyka Przemysłowa</v>
      </c>
      <c r="C93" s="20" t="str">
        <f>VLOOKUP(E93,studia!$F$1:$I$10,3,FALSE)</f>
        <v>mgr</v>
      </c>
      <c r="D93" s="20" t="str">
        <f>VLOOKUP(E93,studia!$F$1:$I$10,4,FALSE)</f>
        <v>AMU</v>
      </c>
      <c r="E93" s="35" t="s">
        <v>579</v>
      </c>
      <c r="F93" s="158" t="s">
        <v>2179</v>
      </c>
      <c r="G93" s="35" t="s">
        <v>828</v>
      </c>
      <c r="H93" s="35" t="s">
        <v>829</v>
      </c>
      <c r="I93" s="35" t="s">
        <v>830</v>
      </c>
      <c r="J93" s="35" t="s">
        <v>820</v>
      </c>
      <c r="K93" s="19" t="str">
        <f>VLOOKUP(J93,Prowadzacy!$F$3:$J$116,2,FALSE)</f>
        <v>Radosław</v>
      </c>
      <c r="L93" s="19">
        <f>VLOOKUP(J93,Prowadzacy!$F$3:$K$116,3,FALSE)</f>
        <v>0</v>
      </c>
      <c r="M93" s="19" t="str">
        <f>VLOOKUP(J93,Prowadzacy!$F$3:$K$116,4,FALSE)</f>
        <v>Nalepa</v>
      </c>
      <c r="N93" s="20" t="str">
        <f>VLOOKUP(J93,Prowadzacy!$F$3:$M$116,8,FALSE)</f>
        <v xml:space="preserve">Radosław | Nalepa | Dr inż. |  ( 05386 ) </v>
      </c>
      <c r="O93" s="19" t="str">
        <f>VLOOKUP(J93,Prowadzacy!$F$3:$K$116,5,FALSE)</f>
        <v>K36W05D02</v>
      </c>
      <c r="P93" s="20" t="str">
        <f>VLOOKUP(J93,Prowadzacy!$F$3:$K$116,6,FALSE)</f>
        <v>ZSS</v>
      </c>
      <c r="Q93" s="34" t="s">
        <v>871</v>
      </c>
      <c r="R93" s="20" t="str">
        <f>VLOOKUP(Q93,Prowadzacy!$F$3:$K$116,2,FALSE)</f>
        <v>Robert</v>
      </c>
      <c r="S93" s="20" t="str">
        <f>VLOOKUP(Q93,Prowadzacy!$F$3:$K$116,3,FALSE)</f>
        <v>Stanisław</v>
      </c>
      <c r="T93" s="20" t="str">
        <f>VLOOKUP(Q93,Prowadzacy!$F$3:$K$116,4,FALSE)</f>
        <v>Łukomski</v>
      </c>
      <c r="U93" s="20" t="str">
        <f>VLOOKUP(Q93,Prowadzacy!$F$3:$M$116,8,FALSE)</f>
        <v xml:space="preserve">Robert | Łukomski | Dr inż. |  ( 05216 ) </v>
      </c>
      <c r="V93" s="35"/>
      <c r="W93" s="34" t="s">
        <v>217</v>
      </c>
      <c r="X93" s="35"/>
      <c r="Y93" s="34"/>
      <c r="Z93" s="10"/>
      <c r="AA93" s="9"/>
      <c r="AB93" s="9"/>
      <c r="AC93" s="9"/>
      <c r="AD93" s="9"/>
      <c r="AE93" s="9"/>
      <c r="AF93" s="9"/>
      <c r="AG93" s="9"/>
      <c r="AH93" s="9"/>
      <c r="AI93" s="9"/>
      <c r="AJ93" s="9"/>
      <c r="AK93" s="9"/>
    </row>
    <row r="94" spans="1:37" ht="78">
      <c r="A94" s="151">
        <v>89</v>
      </c>
      <c r="B94" s="20" t="str">
        <f>VLOOKUP(E94,studia!$F$1:$I$10,2,FALSE)</f>
        <v>Automatyka Przemysłowa</v>
      </c>
      <c r="C94" s="20" t="str">
        <f>VLOOKUP(E94,studia!$F$1:$I$10,3,FALSE)</f>
        <v>mgr</v>
      </c>
      <c r="D94" s="20" t="str">
        <f>VLOOKUP(E94,studia!$F$1:$I$10,4,FALSE)</f>
        <v>AMU</v>
      </c>
      <c r="E94" s="35" t="s">
        <v>579</v>
      </c>
      <c r="F94" s="158" t="s">
        <v>2179</v>
      </c>
      <c r="G94" s="35" t="s">
        <v>1890</v>
      </c>
      <c r="H94" s="35" t="s">
        <v>1891</v>
      </c>
      <c r="I94" s="35" t="s">
        <v>672</v>
      </c>
      <c r="J94" s="35" t="s">
        <v>671</v>
      </c>
      <c r="K94" s="19" t="str">
        <f>VLOOKUP(J94,Prowadzacy!$F$3:$J$116,2,FALSE)</f>
        <v>Eugeniusz</v>
      </c>
      <c r="L94" s="19">
        <f>VLOOKUP(J94,Prowadzacy!$F$3:$K$116,3,FALSE)</f>
        <v>0</v>
      </c>
      <c r="M94" s="19" t="str">
        <f>VLOOKUP(J94,Prowadzacy!$F$3:$K$116,4,FALSE)</f>
        <v>Rosołowski</v>
      </c>
      <c r="N94" s="20" t="str">
        <f>VLOOKUP(J94,Prowadzacy!$F$3:$M$116,8,FALSE)</f>
        <v xml:space="preserve">Eugeniusz | Rosołowski | Prof. dr hab. inż. |  ( 05242 ) </v>
      </c>
      <c r="O94" s="19" t="str">
        <f>VLOOKUP(J94,Prowadzacy!$F$3:$K$116,5,FALSE)</f>
        <v>K36W05D02</v>
      </c>
      <c r="P94" s="20" t="str">
        <f>VLOOKUP(J94,Prowadzacy!$F$3:$K$116,6,FALSE)</f>
        <v>ZAS</v>
      </c>
      <c r="Q94" s="34" t="s">
        <v>759</v>
      </c>
      <c r="R94" s="20" t="str">
        <f>VLOOKUP(Q94,Prowadzacy!$F$3:$K$116,2,FALSE)</f>
        <v>Krzysztof</v>
      </c>
      <c r="S94" s="20" t="str">
        <f>VLOOKUP(Q94,Prowadzacy!$F$3:$K$116,3,FALSE)</f>
        <v>Jacek</v>
      </c>
      <c r="T94" s="20" t="str">
        <f>VLOOKUP(Q94,Prowadzacy!$F$3:$K$116,4,FALSE)</f>
        <v>Solak</v>
      </c>
      <c r="U94" s="20" t="str">
        <f>VLOOKUP(Q94,Prowadzacy!$F$3:$M$116,8,FALSE)</f>
        <v xml:space="preserve">Krzysztof | Solak | Dr inż. |  ( 05296 ) </v>
      </c>
      <c r="V94" s="35"/>
      <c r="W94" s="34" t="s">
        <v>217</v>
      </c>
      <c r="X94" s="35"/>
      <c r="Y94" s="34"/>
      <c r="Z94" s="10"/>
      <c r="AA94" s="9"/>
      <c r="AB94" s="9"/>
      <c r="AC94" s="9"/>
      <c r="AD94" s="9"/>
      <c r="AE94" s="9"/>
      <c r="AF94" s="9"/>
      <c r="AG94" s="9"/>
      <c r="AH94" s="9"/>
      <c r="AI94" s="9"/>
      <c r="AJ94" s="9"/>
      <c r="AK94" s="9"/>
    </row>
    <row r="95" spans="1:37" ht="52.5">
      <c r="A95" s="151">
        <v>90</v>
      </c>
      <c r="B95" s="20" t="str">
        <f>VLOOKUP(E95,studia!$F$1:$I$10,2,FALSE)</f>
        <v>Automatyka Przemysłowa</v>
      </c>
      <c r="C95" s="20" t="str">
        <f>VLOOKUP(E95,studia!$F$1:$I$10,3,FALSE)</f>
        <v>mgr</v>
      </c>
      <c r="D95" s="20" t="str">
        <f>VLOOKUP(E95,studia!$F$1:$I$10,4,FALSE)</f>
        <v>AMU</v>
      </c>
      <c r="E95" s="35" t="s">
        <v>579</v>
      </c>
      <c r="F95" s="157"/>
      <c r="G95" s="35" t="s">
        <v>944</v>
      </c>
      <c r="H95" s="35" t="s">
        <v>945</v>
      </c>
      <c r="I95" s="35" t="s">
        <v>946</v>
      </c>
      <c r="J95" s="35" t="s">
        <v>947</v>
      </c>
      <c r="K95" s="19" t="str">
        <f>VLOOKUP(J95,Prowadzacy!$F$3:$J$116,2,FALSE)</f>
        <v>Marek</v>
      </c>
      <c r="L95" s="19" t="str">
        <f>VLOOKUP(J95,Prowadzacy!$F$3:$K$116,3,FALSE)</f>
        <v>Paweł</v>
      </c>
      <c r="M95" s="19" t="str">
        <f>VLOOKUP(J95,Prowadzacy!$F$3:$K$116,4,FALSE)</f>
        <v>Ciurys</v>
      </c>
      <c r="N95" s="20" t="str">
        <f>VLOOKUP(J95,Prowadzacy!$F$3:$M$116,8,FALSE)</f>
        <v xml:space="preserve">Marek | Ciurys | Dr hab. inż. |  ( 05369 ) </v>
      </c>
      <c r="O95" s="19" t="str">
        <f>VLOOKUP(J95,Prowadzacy!$F$3:$K$116,5,FALSE)</f>
        <v>K37W05D02</v>
      </c>
      <c r="P95" s="20" t="str">
        <f>VLOOKUP(J95,Prowadzacy!$F$3:$K$116,6,FALSE)</f>
        <v>ZMPE</v>
      </c>
      <c r="Q95" s="34" t="s">
        <v>936</v>
      </c>
      <c r="R95" s="20" t="str">
        <f>VLOOKUP(Q95,Prowadzacy!$F$3:$K$116,2,FALSE)</f>
        <v>Maciej</v>
      </c>
      <c r="S95" s="20">
        <f>VLOOKUP(Q95,Prowadzacy!$F$3:$K$116,3,FALSE)</f>
        <v>0</v>
      </c>
      <c r="T95" s="20" t="str">
        <f>VLOOKUP(Q95,Prowadzacy!$F$3:$K$116,4,FALSE)</f>
        <v>Antal</v>
      </c>
      <c r="U95" s="20" t="str">
        <f>VLOOKUP(Q95,Prowadzacy!$F$3:$M$116,8,FALSE)</f>
        <v xml:space="preserve">Maciej | Antal | Dr inż. |  ( 05357 ) </v>
      </c>
      <c r="V95" s="35"/>
      <c r="W95" s="34" t="s">
        <v>217</v>
      </c>
      <c r="X95" s="35"/>
      <c r="Y95" s="34"/>
      <c r="Z95" s="10"/>
      <c r="AA95" s="9"/>
      <c r="AB95" s="9"/>
      <c r="AC95" s="9"/>
      <c r="AD95" s="9"/>
      <c r="AE95" s="9"/>
      <c r="AF95" s="9"/>
      <c r="AG95" s="9"/>
      <c r="AH95" s="9"/>
      <c r="AI95" s="9"/>
      <c r="AJ95" s="9"/>
      <c r="AK95" s="9"/>
    </row>
    <row r="96" spans="1:37" ht="65.25">
      <c r="A96" s="151">
        <v>91</v>
      </c>
      <c r="B96" s="20" t="str">
        <f>VLOOKUP(E96,studia!$F$1:$I$10,2,FALSE)</f>
        <v>Automatyka Przemysłowa</v>
      </c>
      <c r="C96" s="20" t="str">
        <f>VLOOKUP(E96,studia!$F$1:$I$10,3,FALSE)</f>
        <v>mgr</v>
      </c>
      <c r="D96" s="20" t="str">
        <f>VLOOKUP(E96,studia!$F$1:$I$10,4,FALSE)</f>
        <v>AMU</v>
      </c>
      <c r="E96" s="35" t="s">
        <v>579</v>
      </c>
      <c r="F96" s="158" t="s">
        <v>2179</v>
      </c>
      <c r="G96" s="35" t="s">
        <v>953</v>
      </c>
      <c r="H96" s="35" t="s">
        <v>954</v>
      </c>
      <c r="I96" s="35" t="s">
        <v>955</v>
      </c>
      <c r="J96" s="35" t="s">
        <v>947</v>
      </c>
      <c r="K96" s="19" t="str">
        <f>VLOOKUP(J96,Prowadzacy!$F$3:$J$116,2,FALSE)</f>
        <v>Marek</v>
      </c>
      <c r="L96" s="19" t="str">
        <f>VLOOKUP(J96,Prowadzacy!$F$3:$K$116,3,FALSE)</f>
        <v>Paweł</v>
      </c>
      <c r="M96" s="19" t="str">
        <f>VLOOKUP(J96,Prowadzacy!$F$3:$K$116,4,FALSE)</f>
        <v>Ciurys</v>
      </c>
      <c r="N96" s="20" t="str">
        <f>VLOOKUP(J96,Prowadzacy!$F$3:$M$116,8,FALSE)</f>
        <v xml:space="preserve">Marek | Ciurys | Dr hab. inż. |  ( 05369 ) </v>
      </c>
      <c r="O96" s="19" t="str">
        <f>VLOOKUP(J96,Prowadzacy!$F$3:$K$116,5,FALSE)</f>
        <v>K37W05D02</v>
      </c>
      <c r="P96" s="20" t="str">
        <f>VLOOKUP(J96,Prowadzacy!$F$3:$K$116,6,FALSE)</f>
        <v>ZMPE</v>
      </c>
      <c r="Q96" s="34" t="s">
        <v>936</v>
      </c>
      <c r="R96" s="20" t="str">
        <f>VLOOKUP(Q96,Prowadzacy!$F$3:$K$116,2,FALSE)</f>
        <v>Maciej</v>
      </c>
      <c r="S96" s="20">
        <f>VLOOKUP(Q96,Prowadzacy!$F$3:$K$116,3,FALSE)</f>
        <v>0</v>
      </c>
      <c r="T96" s="20" t="str">
        <f>VLOOKUP(Q96,Prowadzacy!$F$3:$K$116,4,FALSE)</f>
        <v>Antal</v>
      </c>
      <c r="U96" s="20" t="str">
        <f>VLOOKUP(Q96,Prowadzacy!$F$3:$M$116,8,FALSE)</f>
        <v xml:space="preserve">Maciej | Antal | Dr inż. |  ( 05357 ) </v>
      </c>
      <c r="V96" s="35"/>
      <c r="W96" s="34" t="s">
        <v>217</v>
      </c>
      <c r="X96" s="35"/>
      <c r="Y96" s="34"/>
      <c r="Z96" s="10"/>
      <c r="AA96" s="9"/>
      <c r="AB96" s="9"/>
      <c r="AC96" s="9"/>
      <c r="AD96" s="9"/>
      <c r="AE96" s="9"/>
      <c r="AF96" s="9"/>
      <c r="AG96" s="9"/>
      <c r="AH96" s="9"/>
      <c r="AI96" s="9"/>
      <c r="AJ96" s="9"/>
      <c r="AK96" s="9"/>
    </row>
    <row r="97" spans="1:37" ht="129">
      <c r="A97" s="151">
        <v>92</v>
      </c>
      <c r="B97" s="20" t="str">
        <f>VLOOKUP(E97,studia!$F$1:$I$10,2,FALSE)</f>
        <v>Automatyka Przemysłowa</v>
      </c>
      <c r="C97" s="20" t="str">
        <f>VLOOKUP(E97,studia!$F$1:$I$10,3,FALSE)</f>
        <v>mgr</v>
      </c>
      <c r="D97" s="20" t="str">
        <f>VLOOKUP(E97,studia!$F$1:$I$10,4,FALSE)</f>
        <v>AMU</v>
      </c>
      <c r="E97" s="35" t="s">
        <v>579</v>
      </c>
      <c r="F97" s="157"/>
      <c r="G97" s="35" t="s">
        <v>962</v>
      </c>
      <c r="H97" s="35" t="s">
        <v>963</v>
      </c>
      <c r="I97" s="35" t="s">
        <v>964</v>
      </c>
      <c r="J97" s="35" t="s">
        <v>961</v>
      </c>
      <c r="K97" s="19" t="str">
        <f>VLOOKUP(J97,Prowadzacy!$F$3:$J$116,2,FALSE)</f>
        <v>Piotr</v>
      </c>
      <c r="L97" s="19" t="str">
        <f>VLOOKUP(J97,Prowadzacy!$F$3:$K$116,3,FALSE)</f>
        <v>Stanisław</v>
      </c>
      <c r="M97" s="19" t="str">
        <f>VLOOKUP(J97,Prowadzacy!$F$3:$K$116,4,FALSE)</f>
        <v>Derugo</v>
      </c>
      <c r="N97" s="20" t="str">
        <f>VLOOKUP(J97,Prowadzacy!$F$3:$M$116,8,FALSE)</f>
        <v xml:space="preserve">Piotr | Derugo | Dr inż. |  ( 05390 ) </v>
      </c>
      <c r="O97" s="19" t="str">
        <f>VLOOKUP(J97,Prowadzacy!$F$3:$K$116,5,FALSE)</f>
        <v>K37W05D02</v>
      </c>
      <c r="P97" s="20" t="str">
        <f>VLOOKUP(J97,Prowadzacy!$F$3:$K$116,6,FALSE)</f>
        <v>ZNEMAP</v>
      </c>
      <c r="Q97" s="34" t="s">
        <v>1297</v>
      </c>
      <c r="R97" s="20" t="str">
        <f>VLOOKUP(Q97,Prowadzacy!$F$3:$K$116,2,FALSE)</f>
        <v>Karol</v>
      </c>
      <c r="S97" s="20">
        <f>VLOOKUP(Q97,Prowadzacy!$F$3:$K$116,3,FALSE)</f>
        <v>0</v>
      </c>
      <c r="T97" s="20" t="str">
        <f>VLOOKUP(Q97,Prowadzacy!$F$3:$K$116,4,FALSE)</f>
        <v>Wróbel</v>
      </c>
      <c r="U97" s="20" t="str">
        <f>VLOOKUP(Q97,Prowadzacy!$F$3:$M$116,8,FALSE)</f>
        <v xml:space="preserve">Karol | Wróbel | Dr inż. |  ( 053112 ) </v>
      </c>
      <c r="V97" s="35"/>
      <c r="W97" s="34" t="s">
        <v>217</v>
      </c>
      <c r="X97" s="35"/>
      <c r="Y97" s="34"/>
      <c r="Z97" s="10"/>
      <c r="AA97" s="9"/>
      <c r="AB97" s="9"/>
      <c r="AC97" s="9"/>
      <c r="AD97" s="9"/>
      <c r="AE97" s="9"/>
      <c r="AF97" s="9"/>
      <c r="AG97" s="9"/>
      <c r="AH97" s="9"/>
      <c r="AI97" s="9"/>
      <c r="AJ97" s="9"/>
      <c r="AK97" s="9"/>
    </row>
    <row r="98" spans="1:37" ht="52.5">
      <c r="A98" s="151">
        <v>93</v>
      </c>
      <c r="B98" s="20" t="str">
        <f>VLOOKUP(E98,studia!$F$1:$I$10,2,FALSE)</f>
        <v>Automatyka Przemysłowa</v>
      </c>
      <c r="C98" s="20" t="str">
        <f>VLOOKUP(E98,studia!$F$1:$I$10,3,FALSE)</f>
        <v>mgr</v>
      </c>
      <c r="D98" s="20" t="str">
        <f>VLOOKUP(E98,studia!$F$1:$I$10,4,FALSE)</f>
        <v>AMU</v>
      </c>
      <c r="E98" s="35" t="s">
        <v>579</v>
      </c>
      <c r="F98" s="157"/>
      <c r="G98" s="35" t="s">
        <v>965</v>
      </c>
      <c r="H98" s="35" t="s">
        <v>966</v>
      </c>
      <c r="I98" s="35" t="s">
        <v>967</v>
      </c>
      <c r="J98" s="35" t="s">
        <v>961</v>
      </c>
      <c r="K98" s="19" t="str">
        <f>VLOOKUP(J98,Prowadzacy!$F$3:$J$116,2,FALSE)</f>
        <v>Piotr</v>
      </c>
      <c r="L98" s="19" t="str">
        <f>VLOOKUP(J98,Prowadzacy!$F$3:$K$116,3,FALSE)</f>
        <v>Stanisław</v>
      </c>
      <c r="M98" s="19" t="str">
        <f>VLOOKUP(J98,Prowadzacy!$F$3:$K$116,4,FALSE)</f>
        <v>Derugo</v>
      </c>
      <c r="N98" s="20" t="str">
        <f>VLOOKUP(J98,Prowadzacy!$F$3:$M$116,8,FALSE)</f>
        <v xml:space="preserve">Piotr | Derugo | Dr inż. |  ( 05390 ) </v>
      </c>
      <c r="O98" s="19" t="str">
        <f>VLOOKUP(J98,Prowadzacy!$F$3:$K$116,5,FALSE)</f>
        <v>K37W05D02</v>
      </c>
      <c r="P98" s="20" t="str">
        <f>VLOOKUP(J98,Prowadzacy!$F$3:$K$116,6,FALSE)</f>
        <v>ZNEMAP</v>
      </c>
      <c r="Q98" s="34" t="s">
        <v>1297</v>
      </c>
      <c r="R98" s="20" t="str">
        <f>VLOOKUP(Q98,Prowadzacy!$F$3:$K$116,2,FALSE)</f>
        <v>Karol</v>
      </c>
      <c r="S98" s="20">
        <f>VLOOKUP(Q98,Prowadzacy!$F$3:$K$116,3,FALSE)</f>
        <v>0</v>
      </c>
      <c r="T98" s="20" t="str">
        <f>VLOOKUP(Q98,Prowadzacy!$F$3:$K$116,4,FALSE)</f>
        <v>Wróbel</v>
      </c>
      <c r="U98" s="20" t="str">
        <f>VLOOKUP(Q98,Prowadzacy!$F$3:$M$116,8,FALSE)</f>
        <v xml:space="preserve">Karol | Wróbel | Dr inż. |  ( 053112 ) </v>
      </c>
      <c r="V98" s="35"/>
      <c r="W98" s="34" t="s">
        <v>217</v>
      </c>
      <c r="X98" s="35"/>
      <c r="Y98" s="34"/>
      <c r="Z98" s="10"/>
      <c r="AA98" s="9"/>
      <c r="AB98" s="9"/>
      <c r="AC98" s="9"/>
      <c r="AD98" s="9"/>
      <c r="AE98" s="9"/>
      <c r="AF98" s="9"/>
      <c r="AG98" s="9"/>
      <c r="AH98" s="9"/>
      <c r="AI98" s="9"/>
      <c r="AJ98" s="9"/>
      <c r="AK98" s="9"/>
    </row>
    <row r="99" spans="1:37" ht="78">
      <c r="A99" s="151">
        <v>94</v>
      </c>
      <c r="B99" s="20" t="str">
        <f>VLOOKUP(E99,studia!$F$1:$I$10,2,FALSE)</f>
        <v>Automatyka Przemysłowa</v>
      </c>
      <c r="C99" s="20" t="str">
        <f>VLOOKUP(E99,studia!$F$1:$I$10,3,FALSE)</f>
        <v>mgr</v>
      </c>
      <c r="D99" s="20" t="str">
        <f>VLOOKUP(E99,studia!$F$1:$I$10,4,FALSE)</f>
        <v>AMU</v>
      </c>
      <c r="E99" s="35" t="s">
        <v>579</v>
      </c>
      <c r="F99" s="157"/>
      <c r="G99" s="35" t="s">
        <v>968</v>
      </c>
      <c r="H99" s="35" t="s">
        <v>969</v>
      </c>
      <c r="I99" s="35" t="s">
        <v>970</v>
      </c>
      <c r="J99" s="35" t="s">
        <v>961</v>
      </c>
      <c r="K99" s="19" t="str">
        <f>VLOOKUP(J99,Prowadzacy!$F$3:$J$116,2,FALSE)</f>
        <v>Piotr</v>
      </c>
      <c r="L99" s="19" t="str">
        <f>VLOOKUP(J99,Prowadzacy!$F$3:$K$116,3,FALSE)</f>
        <v>Stanisław</v>
      </c>
      <c r="M99" s="19" t="str">
        <f>VLOOKUP(J99,Prowadzacy!$F$3:$K$116,4,FALSE)</f>
        <v>Derugo</v>
      </c>
      <c r="N99" s="20" t="str">
        <f>VLOOKUP(J99,Prowadzacy!$F$3:$M$116,8,FALSE)</f>
        <v xml:space="preserve">Piotr | Derugo | Dr inż. |  ( 05390 ) </v>
      </c>
      <c r="O99" s="19" t="str">
        <f>VLOOKUP(J99,Prowadzacy!$F$3:$K$116,5,FALSE)</f>
        <v>K37W05D02</v>
      </c>
      <c r="P99" s="20" t="str">
        <f>VLOOKUP(J99,Prowadzacy!$F$3:$K$116,6,FALSE)</f>
        <v>ZNEMAP</v>
      </c>
      <c r="Q99" s="34" t="s">
        <v>1297</v>
      </c>
      <c r="R99" s="20" t="str">
        <f>VLOOKUP(Q99,Prowadzacy!$F$3:$K$116,2,FALSE)</f>
        <v>Karol</v>
      </c>
      <c r="S99" s="20">
        <f>VLOOKUP(Q99,Prowadzacy!$F$3:$K$116,3,FALSE)</f>
        <v>0</v>
      </c>
      <c r="T99" s="20" t="str">
        <f>VLOOKUP(Q99,Prowadzacy!$F$3:$K$116,4,FALSE)</f>
        <v>Wróbel</v>
      </c>
      <c r="U99" s="20" t="str">
        <f>VLOOKUP(Q99,Prowadzacy!$F$3:$M$116,8,FALSE)</f>
        <v xml:space="preserve">Karol | Wróbel | Dr inż. |  ( 053112 ) </v>
      </c>
      <c r="V99" s="35"/>
      <c r="W99" s="34" t="s">
        <v>217</v>
      </c>
      <c r="X99" s="35"/>
      <c r="Y99" s="34"/>
      <c r="Z99" s="10"/>
      <c r="AA99" s="9"/>
      <c r="AB99" s="9"/>
      <c r="AC99" s="9"/>
      <c r="AD99" s="9"/>
      <c r="AE99" s="9"/>
      <c r="AF99" s="9"/>
      <c r="AG99" s="9"/>
      <c r="AH99" s="9"/>
      <c r="AI99" s="9"/>
      <c r="AJ99" s="9"/>
      <c r="AK99" s="9"/>
    </row>
    <row r="100" spans="1:37" ht="154.5">
      <c r="A100" s="151">
        <v>95</v>
      </c>
      <c r="B100" s="20" t="str">
        <f>VLOOKUP(E100,studia!$F$1:$I$10,2,FALSE)</f>
        <v>Automatyka Przemysłowa</v>
      </c>
      <c r="C100" s="20" t="str">
        <f>VLOOKUP(E100,studia!$F$1:$I$10,3,FALSE)</f>
        <v>mgr</v>
      </c>
      <c r="D100" s="20" t="str">
        <f>VLOOKUP(E100,studia!$F$1:$I$10,4,FALSE)</f>
        <v>AMU</v>
      </c>
      <c r="E100" s="35" t="s">
        <v>579</v>
      </c>
      <c r="F100" s="158" t="s">
        <v>2179</v>
      </c>
      <c r="G100" s="35" t="s">
        <v>1518</v>
      </c>
      <c r="H100" s="35" t="s">
        <v>1317</v>
      </c>
      <c r="I100" s="35" t="s">
        <v>1318</v>
      </c>
      <c r="J100" s="35" t="s">
        <v>1319</v>
      </c>
      <c r="K100" s="19" t="str">
        <f>VLOOKUP(J100,Prowadzacy!$F$3:$J$116,2,FALSE)</f>
        <v>Mateusz</v>
      </c>
      <c r="L100" s="19">
        <f>VLOOKUP(J100,Prowadzacy!$F$3:$K$116,3,FALSE)</f>
        <v>0</v>
      </c>
      <c r="M100" s="19" t="str">
        <f>VLOOKUP(J100,Prowadzacy!$F$3:$K$116,4,FALSE)</f>
        <v>Dybkowski</v>
      </c>
      <c r="N100" s="20" t="str">
        <f>VLOOKUP(J100,Prowadzacy!$F$3:$M$116,8,FALSE)</f>
        <v xml:space="preserve">Mateusz | Dybkowski | Dr hab. inż. |  ( 05366 ) </v>
      </c>
      <c r="O100" s="19" t="str">
        <f>VLOOKUP(J100,Prowadzacy!$F$3:$K$116,5,FALSE)</f>
        <v>K37W05D02</v>
      </c>
      <c r="P100" s="20" t="str">
        <f>VLOOKUP(J100,Prowadzacy!$F$3:$K$116,6,FALSE)</f>
        <v>ZNEMAP</v>
      </c>
      <c r="Q100" s="34" t="s">
        <v>985</v>
      </c>
      <c r="R100" s="20" t="str">
        <f>VLOOKUP(Q100,Prowadzacy!$F$3:$K$116,2,FALSE)</f>
        <v>Krzysztof</v>
      </c>
      <c r="S100" s="20" t="str">
        <f>VLOOKUP(Q100,Prowadzacy!$F$3:$K$116,3,FALSE)</f>
        <v>Paweł</v>
      </c>
      <c r="T100" s="20" t="str">
        <f>VLOOKUP(Q100,Prowadzacy!$F$3:$K$116,4,FALSE)</f>
        <v>Dyrcz</v>
      </c>
      <c r="U100" s="20" t="str">
        <f>VLOOKUP(Q100,Prowadzacy!$F$3:$M$116,8,FALSE)</f>
        <v xml:space="preserve">Krzysztof | Dyrcz | Dr inż. |  ( 05307 ) </v>
      </c>
      <c r="V100" s="35"/>
      <c r="W100" s="34" t="s">
        <v>217</v>
      </c>
      <c r="X100" s="35"/>
      <c r="Y100" s="34"/>
      <c r="Z100" s="10"/>
      <c r="AA100" s="9"/>
      <c r="AB100" s="9"/>
      <c r="AC100" s="9"/>
      <c r="AD100" s="9"/>
      <c r="AE100" s="9"/>
      <c r="AF100" s="9"/>
      <c r="AG100" s="9"/>
      <c r="AH100" s="9"/>
      <c r="AI100" s="9"/>
      <c r="AJ100" s="9"/>
      <c r="AK100" s="9"/>
    </row>
    <row r="101" spans="1:37" ht="154.5">
      <c r="A101" s="151">
        <v>96</v>
      </c>
      <c r="B101" s="20" t="str">
        <f>VLOOKUP(E101,studia!$F$1:$I$10,2,FALSE)</f>
        <v>Automatyka Przemysłowa</v>
      </c>
      <c r="C101" s="20" t="str">
        <f>VLOOKUP(E101,studia!$F$1:$I$10,3,FALSE)</f>
        <v>mgr</v>
      </c>
      <c r="D101" s="20" t="str">
        <f>VLOOKUP(E101,studia!$F$1:$I$10,4,FALSE)</f>
        <v>AMU</v>
      </c>
      <c r="E101" s="35" t="s">
        <v>579</v>
      </c>
      <c r="F101" s="158" t="s">
        <v>2179</v>
      </c>
      <c r="G101" s="35" t="s">
        <v>1320</v>
      </c>
      <c r="H101" s="35" t="s">
        <v>1321</v>
      </c>
      <c r="I101" s="35" t="s">
        <v>1539</v>
      </c>
      <c r="J101" s="35" t="s">
        <v>1319</v>
      </c>
      <c r="K101" s="19" t="str">
        <f>VLOOKUP(J101,Prowadzacy!$F$3:$J$116,2,FALSE)</f>
        <v>Mateusz</v>
      </c>
      <c r="L101" s="19">
        <f>VLOOKUP(J101,Prowadzacy!$F$3:$K$116,3,FALSE)</f>
        <v>0</v>
      </c>
      <c r="M101" s="19" t="str">
        <f>VLOOKUP(J101,Prowadzacy!$F$3:$K$116,4,FALSE)</f>
        <v>Dybkowski</v>
      </c>
      <c r="N101" s="20" t="str">
        <f>VLOOKUP(J101,Prowadzacy!$F$3:$M$116,8,FALSE)</f>
        <v xml:space="preserve">Mateusz | Dybkowski | Dr hab. inż. |  ( 05366 ) </v>
      </c>
      <c r="O101" s="19" t="str">
        <f>VLOOKUP(J101,Prowadzacy!$F$3:$K$116,5,FALSE)</f>
        <v>K37W05D02</v>
      </c>
      <c r="P101" s="20" t="str">
        <f>VLOOKUP(J101,Prowadzacy!$F$3:$K$116,6,FALSE)</f>
        <v>ZNEMAP</v>
      </c>
      <c r="Q101" s="34" t="s">
        <v>985</v>
      </c>
      <c r="R101" s="20" t="str">
        <f>VLOOKUP(Q101,Prowadzacy!$F$3:$K$116,2,FALSE)</f>
        <v>Krzysztof</v>
      </c>
      <c r="S101" s="20" t="str">
        <f>VLOOKUP(Q101,Prowadzacy!$F$3:$K$116,3,FALSE)</f>
        <v>Paweł</v>
      </c>
      <c r="T101" s="20" t="str">
        <f>VLOOKUP(Q101,Prowadzacy!$F$3:$K$116,4,FALSE)</f>
        <v>Dyrcz</v>
      </c>
      <c r="U101" s="20" t="str">
        <f>VLOOKUP(Q101,Prowadzacy!$F$3:$M$116,8,FALSE)</f>
        <v xml:space="preserve">Krzysztof | Dyrcz | Dr inż. |  ( 05307 ) </v>
      </c>
      <c r="V101" s="35"/>
      <c r="W101" s="34" t="s">
        <v>217</v>
      </c>
      <c r="X101" s="35"/>
      <c r="Y101" s="34"/>
      <c r="Z101" s="10"/>
      <c r="AA101" s="9"/>
      <c r="AB101" s="9"/>
      <c r="AC101" s="9"/>
      <c r="AD101" s="9"/>
      <c r="AE101" s="9"/>
      <c r="AF101" s="9"/>
      <c r="AG101" s="9"/>
      <c r="AH101" s="9"/>
      <c r="AI101" s="9"/>
      <c r="AJ101" s="9"/>
      <c r="AK101" s="9"/>
    </row>
    <row r="102" spans="1:37" ht="141.75">
      <c r="A102" s="151">
        <v>97</v>
      </c>
      <c r="B102" s="20" t="str">
        <f>VLOOKUP(E102,studia!$F$1:$I$10,2,FALSE)</f>
        <v>Automatyka Przemysłowa</v>
      </c>
      <c r="C102" s="20" t="str">
        <f>VLOOKUP(E102,studia!$F$1:$I$10,3,FALSE)</f>
        <v>mgr</v>
      </c>
      <c r="D102" s="20" t="str">
        <f>VLOOKUP(E102,studia!$F$1:$I$10,4,FALSE)</f>
        <v>AMU</v>
      </c>
      <c r="E102" s="35" t="s">
        <v>579</v>
      </c>
      <c r="F102" s="158" t="s">
        <v>2179</v>
      </c>
      <c r="G102" s="35" t="s">
        <v>1322</v>
      </c>
      <c r="H102" s="35" t="s">
        <v>1323</v>
      </c>
      <c r="I102" s="35" t="s">
        <v>1540</v>
      </c>
      <c r="J102" s="35" t="s">
        <v>1319</v>
      </c>
      <c r="K102" s="19" t="str">
        <f>VLOOKUP(J102,Prowadzacy!$F$3:$J$116,2,FALSE)</f>
        <v>Mateusz</v>
      </c>
      <c r="L102" s="19">
        <f>VLOOKUP(J102,Prowadzacy!$F$3:$K$116,3,FALSE)</f>
        <v>0</v>
      </c>
      <c r="M102" s="19" t="str">
        <f>VLOOKUP(J102,Prowadzacy!$F$3:$K$116,4,FALSE)</f>
        <v>Dybkowski</v>
      </c>
      <c r="N102" s="20" t="str">
        <f>VLOOKUP(J102,Prowadzacy!$F$3:$M$116,8,FALSE)</f>
        <v xml:space="preserve">Mateusz | Dybkowski | Dr hab. inż. |  ( 05366 ) </v>
      </c>
      <c r="O102" s="19" t="str">
        <f>VLOOKUP(J102,Prowadzacy!$F$3:$K$116,5,FALSE)</f>
        <v>K37W05D02</v>
      </c>
      <c r="P102" s="20" t="str">
        <f>VLOOKUP(J102,Prowadzacy!$F$3:$K$116,6,FALSE)</f>
        <v>ZNEMAP</v>
      </c>
      <c r="Q102" s="34" t="s">
        <v>985</v>
      </c>
      <c r="R102" s="20" t="str">
        <f>VLOOKUP(Q102,Prowadzacy!$F$3:$K$116,2,FALSE)</f>
        <v>Krzysztof</v>
      </c>
      <c r="S102" s="20" t="str">
        <f>VLOOKUP(Q102,Prowadzacy!$F$3:$K$116,3,FALSE)</f>
        <v>Paweł</v>
      </c>
      <c r="T102" s="20" t="str">
        <f>VLOOKUP(Q102,Prowadzacy!$F$3:$K$116,4,FALSE)</f>
        <v>Dyrcz</v>
      </c>
      <c r="U102" s="20" t="str">
        <f>VLOOKUP(Q102,Prowadzacy!$F$3:$M$116,8,FALSE)</f>
        <v xml:space="preserve">Krzysztof | Dyrcz | Dr inż. |  ( 05307 ) </v>
      </c>
      <c r="V102" s="35"/>
      <c r="W102" s="34" t="s">
        <v>217</v>
      </c>
      <c r="X102" s="35"/>
      <c r="Y102" s="34"/>
      <c r="Z102" s="10"/>
      <c r="AA102" s="9"/>
      <c r="AB102" s="9"/>
      <c r="AC102" s="9"/>
      <c r="AD102" s="9"/>
      <c r="AE102" s="9"/>
      <c r="AF102" s="9"/>
      <c r="AG102" s="9"/>
      <c r="AH102" s="9"/>
      <c r="AI102" s="9"/>
      <c r="AJ102" s="9"/>
      <c r="AK102" s="9"/>
    </row>
    <row r="103" spans="1:37" ht="141.75">
      <c r="A103" s="151">
        <v>98</v>
      </c>
      <c r="B103" s="20" t="str">
        <f>VLOOKUP(E103,studia!$F$1:$I$10,2,FALSE)</f>
        <v>Automatyka Przemysłowa</v>
      </c>
      <c r="C103" s="20" t="str">
        <f>VLOOKUP(E103,studia!$F$1:$I$10,3,FALSE)</f>
        <v>mgr</v>
      </c>
      <c r="D103" s="20" t="str">
        <f>VLOOKUP(E103,studia!$F$1:$I$10,4,FALSE)</f>
        <v>AMU</v>
      </c>
      <c r="E103" s="35" t="s">
        <v>579</v>
      </c>
      <c r="F103" s="157"/>
      <c r="G103" s="35" t="s">
        <v>1324</v>
      </c>
      <c r="H103" s="35" t="s">
        <v>1325</v>
      </c>
      <c r="I103" s="35" t="s">
        <v>1541</v>
      </c>
      <c r="J103" s="35" t="s">
        <v>1319</v>
      </c>
      <c r="K103" s="19" t="str">
        <f>VLOOKUP(J103,Prowadzacy!$F$3:$J$116,2,FALSE)</f>
        <v>Mateusz</v>
      </c>
      <c r="L103" s="19">
        <f>VLOOKUP(J103,Prowadzacy!$F$3:$K$116,3,FALSE)</f>
        <v>0</v>
      </c>
      <c r="M103" s="19" t="str">
        <f>VLOOKUP(J103,Prowadzacy!$F$3:$K$116,4,FALSE)</f>
        <v>Dybkowski</v>
      </c>
      <c r="N103" s="20" t="str">
        <f>VLOOKUP(J103,Prowadzacy!$F$3:$M$116,8,FALSE)</f>
        <v xml:space="preserve">Mateusz | Dybkowski | Dr hab. inż. |  ( 05366 ) </v>
      </c>
      <c r="O103" s="19" t="str">
        <f>VLOOKUP(J103,Prowadzacy!$F$3:$K$116,5,FALSE)</f>
        <v>K37W05D02</v>
      </c>
      <c r="P103" s="20" t="str">
        <f>VLOOKUP(J103,Prowadzacy!$F$3:$K$116,6,FALSE)</f>
        <v>ZNEMAP</v>
      </c>
      <c r="Q103" s="34" t="s">
        <v>985</v>
      </c>
      <c r="R103" s="20" t="str">
        <f>VLOOKUP(Q103,Prowadzacy!$F$3:$K$116,2,FALSE)</f>
        <v>Krzysztof</v>
      </c>
      <c r="S103" s="20" t="str">
        <f>VLOOKUP(Q103,Prowadzacy!$F$3:$K$116,3,FALSE)</f>
        <v>Paweł</v>
      </c>
      <c r="T103" s="20" t="str">
        <f>VLOOKUP(Q103,Prowadzacy!$F$3:$K$116,4,FALSE)</f>
        <v>Dyrcz</v>
      </c>
      <c r="U103" s="20" t="str">
        <f>VLOOKUP(Q103,Prowadzacy!$F$3:$M$116,8,FALSE)</f>
        <v xml:space="preserve">Krzysztof | Dyrcz | Dr inż. |  ( 05307 ) </v>
      </c>
      <c r="V103" s="35"/>
      <c r="W103" s="34" t="s">
        <v>217</v>
      </c>
      <c r="X103" s="35"/>
      <c r="Y103" s="34"/>
      <c r="Z103" s="10"/>
      <c r="AA103" s="9"/>
      <c r="AB103" s="9"/>
      <c r="AC103" s="9"/>
      <c r="AD103" s="9"/>
      <c r="AE103" s="9"/>
      <c r="AF103" s="9"/>
      <c r="AG103" s="9"/>
      <c r="AH103" s="9"/>
      <c r="AI103" s="9"/>
      <c r="AJ103" s="9"/>
      <c r="AK103" s="9"/>
    </row>
    <row r="104" spans="1:37" ht="129">
      <c r="A104" s="151">
        <v>99</v>
      </c>
      <c r="B104" s="20" t="str">
        <f>VLOOKUP(E104,studia!$F$1:$I$10,2,FALSE)</f>
        <v>Automatyka Przemysłowa</v>
      </c>
      <c r="C104" s="20" t="str">
        <f>VLOOKUP(E104,studia!$F$1:$I$10,3,FALSE)</f>
        <v>mgr</v>
      </c>
      <c r="D104" s="20" t="str">
        <f>VLOOKUP(E104,studia!$F$1:$I$10,4,FALSE)</f>
        <v>AMU</v>
      </c>
      <c r="E104" s="35" t="s">
        <v>579</v>
      </c>
      <c r="F104" s="157"/>
      <c r="G104" s="35" t="s">
        <v>1519</v>
      </c>
      <c r="H104" s="35" t="s">
        <v>1326</v>
      </c>
      <c r="I104" s="35" t="s">
        <v>1327</v>
      </c>
      <c r="J104" s="35" t="s">
        <v>1319</v>
      </c>
      <c r="K104" s="19" t="str">
        <f>VLOOKUP(J104,Prowadzacy!$F$3:$J$116,2,FALSE)</f>
        <v>Mateusz</v>
      </c>
      <c r="L104" s="19">
        <f>VLOOKUP(J104,Prowadzacy!$F$3:$K$116,3,FALSE)</f>
        <v>0</v>
      </c>
      <c r="M104" s="19" t="str">
        <f>VLOOKUP(J104,Prowadzacy!$F$3:$K$116,4,FALSE)</f>
        <v>Dybkowski</v>
      </c>
      <c r="N104" s="20" t="str">
        <f>VLOOKUP(J104,Prowadzacy!$F$3:$M$116,8,FALSE)</f>
        <v xml:space="preserve">Mateusz | Dybkowski | Dr hab. inż. |  ( 05366 ) </v>
      </c>
      <c r="O104" s="19" t="str">
        <f>VLOOKUP(J104,Prowadzacy!$F$3:$K$116,5,FALSE)</f>
        <v>K37W05D02</v>
      </c>
      <c r="P104" s="20" t="str">
        <f>VLOOKUP(J104,Prowadzacy!$F$3:$K$116,6,FALSE)</f>
        <v>ZNEMAP</v>
      </c>
      <c r="Q104" s="34" t="s">
        <v>985</v>
      </c>
      <c r="R104" s="20" t="str">
        <f>VLOOKUP(Q104,Prowadzacy!$F$3:$K$116,2,FALSE)</f>
        <v>Krzysztof</v>
      </c>
      <c r="S104" s="20" t="str">
        <f>VLOOKUP(Q104,Prowadzacy!$F$3:$K$116,3,FALSE)</f>
        <v>Paweł</v>
      </c>
      <c r="T104" s="20" t="str">
        <f>VLOOKUP(Q104,Prowadzacy!$F$3:$K$116,4,FALSE)</f>
        <v>Dyrcz</v>
      </c>
      <c r="U104" s="20" t="str">
        <f>VLOOKUP(Q104,Prowadzacy!$F$3:$M$116,8,FALSE)</f>
        <v xml:space="preserve">Krzysztof | Dyrcz | Dr inż. |  ( 05307 ) </v>
      </c>
      <c r="V104" s="35"/>
      <c r="W104" s="34" t="s">
        <v>217</v>
      </c>
      <c r="X104" s="35"/>
      <c r="Y104" s="34"/>
      <c r="Z104" s="10"/>
      <c r="AA104" s="9"/>
      <c r="AB104" s="9"/>
      <c r="AC104" s="9"/>
      <c r="AD104" s="9"/>
      <c r="AE104" s="9"/>
      <c r="AF104" s="9"/>
      <c r="AG104" s="9"/>
      <c r="AH104" s="9"/>
      <c r="AI104" s="9"/>
      <c r="AJ104" s="9"/>
      <c r="AK104" s="9"/>
    </row>
    <row r="105" spans="1:37" ht="90.75">
      <c r="A105" s="151">
        <v>100</v>
      </c>
      <c r="B105" s="20" t="str">
        <f>VLOOKUP(E105,studia!$F$1:$I$10,2,FALSE)</f>
        <v>Automatyka Przemysłowa</v>
      </c>
      <c r="C105" s="20" t="str">
        <f>VLOOKUP(E105,studia!$F$1:$I$10,3,FALSE)</f>
        <v>mgr</v>
      </c>
      <c r="D105" s="20" t="str">
        <f>VLOOKUP(E105,studia!$F$1:$I$10,4,FALSE)</f>
        <v>AMU</v>
      </c>
      <c r="E105" s="35" t="s">
        <v>579</v>
      </c>
      <c r="F105" s="158" t="s">
        <v>2179</v>
      </c>
      <c r="G105" s="35" t="s">
        <v>997</v>
      </c>
      <c r="H105" s="35" t="s">
        <v>998</v>
      </c>
      <c r="I105" s="35" t="s">
        <v>1542</v>
      </c>
      <c r="J105" s="35" t="s">
        <v>985</v>
      </c>
      <c r="K105" s="19" t="str">
        <f>VLOOKUP(J105,Prowadzacy!$F$3:$J$116,2,FALSE)</f>
        <v>Krzysztof</v>
      </c>
      <c r="L105" s="19" t="str">
        <f>VLOOKUP(J105,Prowadzacy!$F$3:$K$116,3,FALSE)</f>
        <v>Paweł</v>
      </c>
      <c r="M105" s="19" t="str">
        <f>VLOOKUP(J105,Prowadzacy!$F$3:$K$116,4,FALSE)</f>
        <v>Dyrcz</v>
      </c>
      <c r="N105" s="20" t="str">
        <f>VLOOKUP(J105,Prowadzacy!$F$3:$M$116,8,FALSE)</f>
        <v xml:space="preserve">Krzysztof | Dyrcz | Dr inż. |  ( 05307 ) </v>
      </c>
      <c r="O105" s="19" t="str">
        <f>VLOOKUP(J105,Prowadzacy!$F$3:$K$116,5,FALSE)</f>
        <v>K37W05D02</v>
      </c>
      <c r="P105" s="20" t="str">
        <f>VLOOKUP(J105,Prowadzacy!$F$3:$K$116,6,FALSE)</f>
        <v>ZNEMAP</v>
      </c>
      <c r="Q105" s="34" t="s">
        <v>1173</v>
      </c>
      <c r="R105" s="20" t="str">
        <f>VLOOKUP(Q105,Prowadzacy!$F$3:$K$116,2,FALSE)</f>
        <v>Marcin</v>
      </c>
      <c r="S105" s="20" t="str">
        <f>VLOOKUP(Q105,Prowadzacy!$F$3:$K$116,3,FALSE)</f>
        <v>Stanisław</v>
      </c>
      <c r="T105" s="20" t="str">
        <f>VLOOKUP(Q105,Prowadzacy!$F$3:$K$116,4,FALSE)</f>
        <v>Pawlak</v>
      </c>
      <c r="U105" s="20" t="str">
        <f>VLOOKUP(Q105,Prowadzacy!$F$3:$M$116,8,FALSE)</f>
        <v xml:space="preserve">Marcin | Pawlak | Dr inż. |  ( 05337 ) </v>
      </c>
      <c r="V105" s="35"/>
      <c r="W105" s="34" t="s">
        <v>217</v>
      </c>
      <c r="X105" s="35"/>
      <c r="Y105" s="34"/>
      <c r="Z105" s="10"/>
      <c r="AA105" s="9"/>
      <c r="AB105" s="9"/>
      <c r="AC105" s="9"/>
      <c r="AD105" s="9"/>
      <c r="AE105" s="9"/>
      <c r="AF105" s="9"/>
      <c r="AG105" s="9"/>
      <c r="AH105" s="9"/>
      <c r="AI105" s="9"/>
      <c r="AJ105" s="9"/>
      <c r="AK105" s="9"/>
    </row>
    <row r="106" spans="1:37" ht="116.25">
      <c r="A106" s="151">
        <v>101</v>
      </c>
      <c r="B106" s="20" t="str">
        <f>VLOOKUP(E106,studia!$F$1:$I$10,2,FALSE)</f>
        <v>Automatyka Przemysłowa</v>
      </c>
      <c r="C106" s="20" t="str">
        <f>VLOOKUP(E106,studia!$F$1:$I$10,3,FALSE)</f>
        <v>mgr</v>
      </c>
      <c r="D106" s="20" t="str">
        <f>VLOOKUP(E106,studia!$F$1:$I$10,4,FALSE)</f>
        <v>AMU</v>
      </c>
      <c r="E106" s="35" t="s">
        <v>579</v>
      </c>
      <c r="F106" s="157"/>
      <c r="G106" s="35" t="s">
        <v>1029</v>
      </c>
      <c r="H106" s="35" t="s">
        <v>1030</v>
      </c>
      <c r="I106" s="35" t="s">
        <v>1031</v>
      </c>
      <c r="J106" s="35" t="s">
        <v>1016</v>
      </c>
      <c r="K106" s="19" t="str">
        <f>VLOOKUP(J106,Prowadzacy!$F$3:$J$116,2,FALSE)</f>
        <v>Paweł</v>
      </c>
      <c r="L106" s="19" t="str">
        <f>VLOOKUP(J106,Prowadzacy!$F$3:$K$116,3,FALSE)</f>
        <v>Grzegorz</v>
      </c>
      <c r="M106" s="19" t="str">
        <f>VLOOKUP(J106,Prowadzacy!$F$3:$K$116,4,FALSE)</f>
        <v>Ewert</v>
      </c>
      <c r="N106" s="20" t="str">
        <f>VLOOKUP(J106,Prowadzacy!$F$3:$M$116,8,FALSE)</f>
        <v xml:space="preserve">Paweł | Ewert | Dr inż. |  ( 05378 ) </v>
      </c>
      <c r="O106" s="19" t="str">
        <f>VLOOKUP(J106,Prowadzacy!$F$3:$K$116,5,FALSE)</f>
        <v>K37W05D02</v>
      </c>
      <c r="P106" s="20" t="str">
        <f>VLOOKUP(J106,Prowadzacy!$F$3:$K$116,6,FALSE)</f>
        <v>ZNEMAP</v>
      </c>
      <c r="Q106" s="34" t="s">
        <v>1236</v>
      </c>
      <c r="R106" s="20" t="str">
        <f>VLOOKUP(Q106,Prowadzacy!$F$3:$K$116,2,FALSE)</f>
        <v>Maciej</v>
      </c>
      <c r="S106" s="20">
        <f>VLOOKUP(Q106,Prowadzacy!$F$3:$K$116,3,FALSE)</f>
        <v>0</v>
      </c>
      <c r="T106" s="20" t="str">
        <f>VLOOKUP(Q106,Prowadzacy!$F$3:$K$116,4,FALSE)</f>
        <v>Skowron</v>
      </c>
      <c r="U106" s="20" t="str">
        <f>VLOOKUP(Q106,Prowadzacy!$F$3:$M$116,8,FALSE)</f>
        <v xml:space="preserve">Maciej | Skowron | Dr inż. |  ( p0531 ) </v>
      </c>
      <c r="V106" s="35"/>
      <c r="W106" s="34" t="s">
        <v>217</v>
      </c>
      <c r="X106" s="35"/>
      <c r="Y106" s="34"/>
      <c r="Z106" s="10"/>
      <c r="AA106" s="9"/>
      <c r="AB106" s="9"/>
      <c r="AC106" s="9"/>
      <c r="AD106" s="9"/>
      <c r="AE106" s="9"/>
      <c r="AF106" s="9"/>
      <c r="AG106" s="9"/>
      <c r="AH106" s="9"/>
      <c r="AI106" s="9"/>
      <c r="AJ106" s="9"/>
      <c r="AK106" s="9"/>
    </row>
    <row r="107" spans="1:37" ht="116.25">
      <c r="A107" s="151">
        <v>102</v>
      </c>
      <c r="B107" s="20" t="str">
        <f>VLOOKUP(E107,studia!$F$1:$I$10,2,FALSE)</f>
        <v>Automatyka Przemysłowa</v>
      </c>
      <c r="C107" s="20" t="str">
        <f>VLOOKUP(E107,studia!$F$1:$I$10,3,FALSE)</f>
        <v>mgr</v>
      </c>
      <c r="D107" s="20" t="str">
        <f>VLOOKUP(E107,studia!$F$1:$I$10,4,FALSE)</f>
        <v>AMU</v>
      </c>
      <c r="E107" s="35" t="s">
        <v>579</v>
      </c>
      <c r="F107" s="157"/>
      <c r="G107" s="35" t="s">
        <v>1032</v>
      </c>
      <c r="H107" s="35" t="s">
        <v>1033</v>
      </c>
      <c r="I107" s="35" t="s">
        <v>1034</v>
      </c>
      <c r="J107" s="35" t="s">
        <v>1016</v>
      </c>
      <c r="K107" s="19" t="str">
        <f>VLOOKUP(J107,Prowadzacy!$F$3:$J$116,2,FALSE)</f>
        <v>Paweł</v>
      </c>
      <c r="L107" s="19" t="str">
        <f>VLOOKUP(J107,Prowadzacy!$F$3:$K$116,3,FALSE)</f>
        <v>Grzegorz</v>
      </c>
      <c r="M107" s="19" t="str">
        <f>VLOOKUP(J107,Prowadzacy!$F$3:$K$116,4,FALSE)</f>
        <v>Ewert</v>
      </c>
      <c r="N107" s="20" t="str">
        <f>VLOOKUP(J107,Prowadzacy!$F$3:$M$116,8,FALSE)</f>
        <v xml:space="preserve">Paweł | Ewert | Dr inż. |  ( 05378 ) </v>
      </c>
      <c r="O107" s="19" t="str">
        <f>VLOOKUP(J107,Prowadzacy!$F$3:$K$116,5,FALSE)</f>
        <v>K37W05D02</v>
      </c>
      <c r="P107" s="20" t="str">
        <f>VLOOKUP(J107,Prowadzacy!$F$3:$K$116,6,FALSE)</f>
        <v>ZNEMAP</v>
      </c>
      <c r="Q107" s="34" t="s">
        <v>1280</v>
      </c>
      <c r="R107" s="20" t="str">
        <f>VLOOKUP(Q107,Prowadzacy!$F$3:$K$116,2,FALSE)</f>
        <v>Marcin</v>
      </c>
      <c r="S107" s="20">
        <f>VLOOKUP(Q107,Prowadzacy!$F$3:$K$116,3,FALSE)</f>
        <v>0</v>
      </c>
      <c r="T107" s="20" t="str">
        <f>VLOOKUP(Q107,Prowadzacy!$F$3:$K$116,4,FALSE)</f>
        <v>Wolkiewicz</v>
      </c>
      <c r="U107" s="20" t="str">
        <f>VLOOKUP(Q107,Prowadzacy!$F$3:$M$116,8,FALSE)</f>
        <v xml:space="preserve">Marcin | Wolkiewicz | Dr hab. inż. |  ( 05377 ) </v>
      </c>
      <c r="V107" s="35"/>
      <c r="W107" s="34" t="s">
        <v>217</v>
      </c>
      <c r="X107" s="35"/>
      <c r="Y107" s="34"/>
      <c r="Z107" s="10"/>
      <c r="AA107" s="9"/>
      <c r="AB107" s="9"/>
      <c r="AC107" s="9"/>
      <c r="AD107" s="9"/>
      <c r="AE107" s="9"/>
      <c r="AF107" s="9"/>
      <c r="AG107" s="9"/>
      <c r="AH107" s="9"/>
      <c r="AI107" s="9"/>
      <c r="AJ107" s="9"/>
      <c r="AK107" s="9"/>
    </row>
    <row r="108" spans="1:37" ht="103.5">
      <c r="A108" s="151">
        <v>103</v>
      </c>
      <c r="B108" s="20" t="str">
        <f>VLOOKUP(E108,studia!$F$1:$I$10,2,FALSE)</f>
        <v>Automatyka Przemysłowa</v>
      </c>
      <c r="C108" s="20" t="str">
        <f>VLOOKUP(E108,studia!$F$1:$I$10,3,FALSE)</f>
        <v>mgr</v>
      </c>
      <c r="D108" s="20" t="str">
        <f>VLOOKUP(E108,studia!$F$1:$I$10,4,FALSE)</f>
        <v>AMU</v>
      </c>
      <c r="E108" s="35" t="s">
        <v>579</v>
      </c>
      <c r="F108" s="157"/>
      <c r="G108" s="35" t="s">
        <v>1035</v>
      </c>
      <c r="H108" s="35" t="s">
        <v>1036</v>
      </c>
      <c r="I108" s="35" t="s">
        <v>1037</v>
      </c>
      <c r="J108" s="35" t="s">
        <v>1016</v>
      </c>
      <c r="K108" s="19" t="str">
        <f>VLOOKUP(J108,Prowadzacy!$F$3:$J$116,2,FALSE)</f>
        <v>Paweł</v>
      </c>
      <c r="L108" s="19" t="str">
        <f>VLOOKUP(J108,Prowadzacy!$F$3:$K$116,3,FALSE)</f>
        <v>Grzegorz</v>
      </c>
      <c r="M108" s="19" t="str">
        <f>VLOOKUP(J108,Prowadzacy!$F$3:$K$116,4,FALSE)</f>
        <v>Ewert</v>
      </c>
      <c r="N108" s="20" t="str">
        <f>VLOOKUP(J108,Prowadzacy!$F$3:$M$116,8,FALSE)</f>
        <v xml:space="preserve">Paweł | Ewert | Dr inż. |  ( 05378 ) </v>
      </c>
      <c r="O108" s="19" t="str">
        <f>VLOOKUP(J108,Prowadzacy!$F$3:$K$116,5,FALSE)</f>
        <v>K37W05D02</v>
      </c>
      <c r="P108" s="20" t="str">
        <f>VLOOKUP(J108,Prowadzacy!$F$3:$K$116,6,FALSE)</f>
        <v>ZNEMAP</v>
      </c>
      <c r="Q108" s="34" t="s">
        <v>1331</v>
      </c>
      <c r="R108" s="20" t="str">
        <f>VLOOKUP(Q108,Prowadzacy!$F$3:$K$116,2,FALSE)</f>
        <v>Czesław</v>
      </c>
      <c r="S108" s="20" t="str">
        <f>VLOOKUP(Q108,Prowadzacy!$F$3:$K$116,3,FALSE)</f>
        <v>Tadeusz</v>
      </c>
      <c r="T108" s="20" t="str">
        <f>VLOOKUP(Q108,Prowadzacy!$F$3:$K$116,4,FALSE)</f>
        <v>Kowalski</v>
      </c>
      <c r="U108" s="20" t="str">
        <f>VLOOKUP(Q108,Prowadzacy!$F$3:$M$116,8,FALSE)</f>
        <v xml:space="preserve">Czesław | Kowalski | Prof. dr hab. inż. |  ( 05321 ) </v>
      </c>
      <c r="V108" s="35"/>
      <c r="W108" s="34" t="s">
        <v>217</v>
      </c>
      <c r="X108" s="35"/>
      <c r="Y108" s="34"/>
      <c r="Z108" s="10"/>
      <c r="AA108" s="9"/>
      <c r="AB108" s="9"/>
      <c r="AC108" s="9"/>
      <c r="AD108" s="9"/>
      <c r="AE108" s="9"/>
      <c r="AF108" s="9"/>
      <c r="AG108" s="9"/>
      <c r="AH108" s="9"/>
      <c r="AI108" s="9"/>
      <c r="AJ108" s="9"/>
      <c r="AK108" s="9"/>
    </row>
    <row r="109" spans="1:37" ht="65.25">
      <c r="A109" s="151">
        <v>104</v>
      </c>
      <c r="B109" s="20" t="str">
        <f>VLOOKUP(E109,studia!$F$1:$I$10,2,FALSE)</f>
        <v>Automatyka Przemysłowa</v>
      </c>
      <c r="C109" s="20" t="str">
        <f>VLOOKUP(E109,studia!$F$1:$I$10,3,FALSE)</f>
        <v>mgr</v>
      </c>
      <c r="D109" s="20" t="str">
        <f>VLOOKUP(E109,studia!$F$1:$I$10,4,FALSE)</f>
        <v>AMU</v>
      </c>
      <c r="E109" s="35" t="s">
        <v>579</v>
      </c>
      <c r="F109" s="157"/>
      <c r="G109" s="35" t="s">
        <v>1038</v>
      </c>
      <c r="H109" s="35" t="s">
        <v>1039</v>
      </c>
      <c r="I109" s="35" t="s">
        <v>1040</v>
      </c>
      <c r="J109" s="35" t="s">
        <v>1016</v>
      </c>
      <c r="K109" s="19" t="str">
        <f>VLOOKUP(J109,Prowadzacy!$F$3:$J$116,2,FALSE)</f>
        <v>Paweł</v>
      </c>
      <c r="L109" s="19" t="str">
        <f>VLOOKUP(J109,Prowadzacy!$F$3:$K$116,3,FALSE)</f>
        <v>Grzegorz</v>
      </c>
      <c r="M109" s="19" t="str">
        <f>VLOOKUP(J109,Prowadzacy!$F$3:$K$116,4,FALSE)</f>
        <v>Ewert</v>
      </c>
      <c r="N109" s="20" t="str">
        <f>VLOOKUP(J109,Prowadzacy!$F$3:$M$116,8,FALSE)</f>
        <v xml:space="preserve">Paweł | Ewert | Dr inż. |  ( 05378 ) </v>
      </c>
      <c r="O109" s="19" t="str">
        <f>VLOOKUP(J109,Prowadzacy!$F$3:$K$116,5,FALSE)</f>
        <v>K37W05D02</v>
      </c>
      <c r="P109" s="20" t="str">
        <f>VLOOKUP(J109,Prowadzacy!$F$3:$K$116,6,FALSE)</f>
        <v>ZNEMAP</v>
      </c>
      <c r="Q109" s="34" t="s">
        <v>1297</v>
      </c>
      <c r="R109" s="20" t="str">
        <f>VLOOKUP(Q109,Prowadzacy!$F$3:$K$116,2,FALSE)</f>
        <v>Karol</v>
      </c>
      <c r="S109" s="20">
        <f>VLOOKUP(Q109,Prowadzacy!$F$3:$K$116,3,FALSE)</f>
        <v>0</v>
      </c>
      <c r="T109" s="20" t="str">
        <f>VLOOKUP(Q109,Prowadzacy!$F$3:$K$116,4,FALSE)</f>
        <v>Wróbel</v>
      </c>
      <c r="U109" s="20" t="str">
        <f>VLOOKUP(Q109,Prowadzacy!$F$3:$M$116,8,FALSE)</f>
        <v xml:space="preserve">Karol | Wróbel | Dr inż. |  ( 053112 ) </v>
      </c>
      <c r="V109" s="35"/>
      <c r="W109" s="34" t="s">
        <v>217</v>
      </c>
      <c r="X109" s="35"/>
      <c r="Y109" s="34"/>
      <c r="Z109" s="10"/>
      <c r="AA109" s="9"/>
      <c r="AB109" s="9"/>
      <c r="AC109" s="9"/>
      <c r="AD109" s="9"/>
      <c r="AE109" s="9"/>
      <c r="AF109" s="9"/>
      <c r="AG109" s="9"/>
      <c r="AH109" s="9"/>
      <c r="AI109" s="9"/>
      <c r="AJ109" s="9"/>
      <c r="AK109" s="9"/>
    </row>
    <row r="110" spans="1:37" ht="78">
      <c r="A110" s="151">
        <v>105</v>
      </c>
      <c r="B110" s="20" t="str">
        <f>VLOOKUP(E110,studia!$F$1:$I$10,2,FALSE)</f>
        <v>Automatyka Przemysłowa</v>
      </c>
      <c r="C110" s="20" t="str">
        <f>VLOOKUP(E110,studia!$F$1:$I$10,3,FALSE)</f>
        <v>mgr</v>
      </c>
      <c r="D110" s="20" t="str">
        <f>VLOOKUP(E110,studia!$F$1:$I$10,4,FALSE)</f>
        <v>AMU</v>
      </c>
      <c r="E110" s="35" t="s">
        <v>579</v>
      </c>
      <c r="F110" s="158" t="s">
        <v>2179</v>
      </c>
      <c r="G110" s="35" t="s">
        <v>1049</v>
      </c>
      <c r="H110" s="35" t="s">
        <v>1050</v>
      </c>
      <c r="I110" s="35" t="s">
        <v>1051</v>
      </c>
      <c r="J110" s="35" t="s">
        <v>1044</v>
      </c>
      <c r="K110" s="19" t="str">
        <f>VLOOKUP(J110,Prowadzacy!$F$3:$J$116,2,FALSE)</f>
        <v>Piotr</v>
      </c>
      <c r="L110" s="19">
        <f>VLOOKUP(J110,Prowadzacy!$F$3:$K$116,3,FALSE)</f>
        <v>0</v>
      </c>
      <c r="M110" s="19" t="str">
        <f>VLOOKUP(J110,Prowadzacy!$F$3:$K$116,4,FALSE)</f>
        <v>Gajewski</v>
      </c>
      <c r="N110" s="20" t="str">
        <f>VLOOKUP(J110,Prowadzacy!$F$3:$M$116,8,FALSE)</f>
        <v xml:space="preserve">Piotr | Gajewski | Dr inż. |  ( 05397 ) </v>
      </c>
      <c r="O110" s="19" t="str">
        <f>VLOOKUP(J110,Prowadzacy!$F$3:$K$116,5,FALSE)</f>
        <v>K37W05D02</v>
      </c>
      <c r="P110" s="20" t="str">
        <f>VLOOKUP(J110,Prowadzacy!$F$3:$K$116,6,FALSE)</f>
        <v>ZNEMAP</v>
      </c>
      <c r="Q110" s="34" t="s">
        <v>1157</v>
      </c>
      <c r="R110" s="20" t="str">
        <f>VLOOKUP(Q110,Prowadzacy!$F$3:$K$116,2,FALSE)</f>
        <v>Jacek</v>
      </c>
      <c r="S110" s="20">
        <f>VLOOKUP(Q110,Prowadzacy!$F$3:$K$116,3,FALSE)</f>
        <v>0</v>
      </c>
      <c r="T110" s="20" t="str">
        <f>VLOOKUP(Q110,Prowadzacy!$F$3:$K$116,4,FALSE)</f>
        <v>Listwan</v>
      </c>
      <c r="U110" s="20" t="str">
        <f>VLOOKUP(Q110,Prowadzacy!$F$3:$M$116,8,FALSE)</f>
        <v xml:space="preserve">Jacek | Listwan | Dr inż. |  ( p53100 ) </v>
      </c>
      <c r="V110" s="35"/>
      <c r="W110" s="34" t="s">
        <v>217</v>
      </c>
      <c r="X110" s="35"/>
      <c r="Y110" s="34"/>
      <c r="Z110" s="10"/>
      <c r="AA110" s="9"/>
      <c r="AB110" s="9"/>
      <c r="AC110" s="9"/>
      <c r="AD110" s="9"/>
      <c r="AE110" s="9"/>
      <c r="AF110" s="9"/>
      <c r="AG110" s="9"/>
      <c r="AH110" s="9"/>
      <c r="AI110" s="9"/>
      <c r="AJ110" s="9"/>
      <c r="AK110" s="9"/>
    </row>
    <row r="111" spans="1:37" ht="78">
      <c r="A111" s="151">
        <v>106</v>
      </c>
      <c r="B111" s="20" t="str">
        <f>VLOOKUP(E111,studia!$F$1:$I$10,2,FALSE)</f>
        <v>Automatyka Przemysłowa</v>
      </c>
      <c r="C111" s="20" t="str">
        <f>VLOOKUP(E111,studia!$F$1:$I$10,3,FALSE)</f>
        <v>mgr</v>
      </c>
      <c r="D111" s="20" t="str">
        <f>VLOOKUP(E111,studia!$F$1:$I$10,4,FALSE)</f>
        <v>AMU</v>
      </c>
      <c r="E111" s="35" t="s">
        <v>579</v>
      </c>
      <c r="F111" s="157"/>
      <c r="G111" s="35" t="s">
        <v>1892</v>
      </c>
      <c r="H111" s="35" t="s">
        <v>1893</v>
      </c>
      <c r="I111" s="35" t="s">
        <v>1052</v>
      </c>
      <c r="J111" s="35" t="s">
        <v>1044</v>
      </c>
      <c r="K111" s="19" t="str">
        <f>VLOOKUP(J111,Prowadzacy!$F$3:$J$116,2,FALSE)</f>
        <v>Piotr</v>
      </c>
      <c r="L111" s="19">
        <f>VLOOKUP(J111,Prowadzacy!$F$3:$K$116,3,FALSE)</f>
        <v>0</v>
      </c>
      <c r="M111" s="19" t="str">
        <f>VLOOKUP(J111,Prowadzacy!$F$3:$K$116,4,FALSE)</f>
        <v>Gajewski</v>
      </c>
      <c r="N111" s="20" t="str">
        <f>VLOOKUP(J111,Prowadzacy!$F$3:$M$116,8,FALSE)</f>
        <v xml:space="preserve">Piotr | Gajewski | Dr inż. |  ( 05397 ) </v>
      </c>
      <c r="O111" s="19" t="str">
        <f>VLOOKUP(J111,Prowadzacy!$F$3:$K$116,5,FALSE)</f>
        <v>K37W05D02</v>
      </c>
      <c r="P111" s="20" t="str">
        <f>VLOOKUP(J111,Prowadzacy!$F$3:$K$116,6,FALSE)</f>
        <v>ZNEMAP</v>
      </c>
      <c r="Q111" s="34" t="s">
        <v>1157</v>
      </c>
      <c r="R111" s="20" t="str">
        <f>VLOOKUP(Q111,Prowadzacy!$F$3:$K$116,2,FALSE)</f>
        <v>Jacek</v>
      </c>
      <c r="S111" s="20">
        <f>VLOOKUP(Q111,Prowadzacy!$F$3:$K$116,3,FALSE)</f>
        <v>0</v>
      </c>
      <c r="T111" s="20" t="str">
        <f>VLOOKUP(Q111,Prowadzacy!$F$3:$K$116,4,FALSE)</f>
        <v>Listwan</v>
      </c>
      <c r="U111" s="20" t="str">
        <f>VLOOKUP(Q111,Prowadzacy!$F$3:$M$116,8,FALSE)</f>
        <v xml:space="preserve">Jacek | Listwan | Dr inż. |  ( p53100 ) </v>
      </c>
      <c r="V111" s="35"/>
      <c r="W111" s="34" t="s">
        <v>217</v>
      </c>
      <c r="X111" s="35"/>
      <c r="Y111" s="34"/>
      <c r="Z111" s="10"/>
      <c r="AA111" s="9"/>
      <c r="AB111" s="9"/>
      <c r="AC111" s="9"/>
      <c r="AD111" s="9"/>
      <c r="AE111" s="9"/>
      <c r="AF111" s="9"/>
      <c r="AG111" s="9"/>
      <c r="AH111" s="9"/>
      <c r="AI111" s="9"/>
      <c r="AJ111" s="9"/>
      <c r="AK111" s="9"/>
    </row>
    <row r="112" spans="1:37" ht="90.75">
      <c r="A112" s="151">
        <v>107</v>
      </c>
      <c r="B112" s="20" t="str">
        <f>VLOOKUP(E112,studia!$F$1:$I$10,2,FALSE)</f>
        <v>Automatyka Przemysłowa</v>
      </c>
      <c r="C112" s="20" t="str">
        <f>VLOOKUP(E112,studia!$F$1:$I$10,3,FALSE)</f>
        <v>mgr</v>
      </c>
      <c r="D112" s="20" t="str">
        <f>VLOOKUP(E112,studia!$F$1:$I$10,4,FALSE)</f>
        <v>AMU</v>
      </c>
      <c r="E112" s="35" t="s">
        <v>579</v>
      </c>
      <c r="F112" s="158" t="s">
        <v>2179</v>
      </c>
      <c r="G112" s="35" t="s">
        <v>1078</v>
      </c>
      <c r="H112" s="35" t="s">
        <v>1079</v>
      </c>
      <c r="I112" s="35" t="s">
        <v>1080</v>
      </c>
      <c r="J112" s="35" t="s">
        <v>1077</v>
      </c>
      <c r="K112" s="19" t="str">
        <f>VLOOKUP(J112,Prowadzacy!$F$3:$J$116,2,FALSE)</f>
        <v>Marcin</v>
      </c>
      <c r="L112" s="19">
        <f>VLOOKUP(J112,Prowadzacy!$F$3:$K$116,3,FALSE)</f>
        <v>0</v>
      </c>
      <c r="M112" s="19" t="str">
        <f>VLOOKUP(J112,Prowadzacy!$F$3:$K$116,4,FALSE)</f>
        <v>Kamiński</v>
      </c>
      <c r="N112" s="20" t="str">
        <f>VLOOKUP(J112,Prowadzacy!$F$3:$M$116,8,FALSE)</f>
        <v xml:space="preserve">Marcin | Kamiński | Dr hab. inż. |  ( 05373 ) </v>
      </c>
      <c r="O112" s="19" t="str">
        <f>VLOOKUP(J112,Prowadzacy!$F$3:$K$116,5,FALSE)</f>
        <v>K37W05D02</v>
      </c>
      <c r="P112" s="20" t="str">
        <f>VLOOKUP(J112,Prowadzacy!$F$3:$K$116,6,FALSE)</f>
        <v>ZNEMAP</v>
      </c>
      <c r="Q112" s="34" t="s">
        <v>1250</v>
      </c>
      <c r="R112" s="20" t="str">
        <f>VLOOKUP(Q112,Prowadzacy!$F$3:$K$116,2,FALSE)</f>
        <v>Krzysztof</v>
      </c>
      <c r="S112" s="20">
        <f>VLOOKUP(Q112,Prowadzacy!$F$3:$K$116,3,FALSE)</f>
        <v>0</v>
      </c>
      <c r="T112" s="20" t="str">
        <f>VLOOKUP(Q112,Prowadzacy!$F$3:$K$116,4,FALSE)</f>
        <v>Szabat</v>
      </c>
      <c r="U112" s="20" t="str">
        <f>VLOOKUP(Q112,Prowadzacy!$F$3:$M$116,8,FALSE)</f>
        <v xml:space="preserve">Krzysztof | Szabat | Prof. dr hab. inż. |  ( 05344 ) </v>
      </c>
      <c r="V112" s="35"/>
      <c r="W112" s="34" t="s">
        <v>217</v>
      </c>
      <c r="X112" s="35"/>
      <c r="Y112" s="34"/>
      <c r="Z112" s="10"/>
      <c r="AA112" s="9"/>
      <c r="AB112" s="9"/>
      <c r="AC112" s="9"/>
      <c r="AD112" s="9"/>
      <c r="AE112" s="9"/>
      <c r="AF112" s="9"/>
      <c r="AG112" s="9"/>
      <c r="AH112" s="9"/>
      <c r="AI112" s="9"/>
      <c r="AJ112" s="9"/>
      <c r="AK112" s="9"/>
    </row>
    <row r="113" spans="1:37" ht="103.5">
      <c r="A113" s="151">
        <v>108</v>
      </c>
      <c r="B113" s="20" t="str">
        <f>VLOOKUP(E113,studia!$F$1:$I$10,2,FALSE)</f>
        <v>Automatyka Przemysłowa</v>
      </c>
      <c r="C113" s="20" t="str">
        <f>VLOOKUP(E113,studia!$F$1:$I$10,3,FALSE)</f>
        <v>mgr</v>
      </c>
      <c r="D113" s="20" t="str">
        <f>VLOOKUP(E113,studia!$F$1:$I$10,4,FALSE)</f>
        <v>AMU</v>
      </c>
      <c r="E113" s="35" t="s">
        <v>579</v>
      </c>
      <c r="F113" s="158" t="s">
        <v>2179</v>
      </c>
      <c r="G113" s="35" t="s">
        <v>1081</v>
      </c>
      <c r="H113" s="35" t="s">
        <v>1082</v>
      </c>
      <c r="I113" s="35" t="s">
        <v>1083</v>
      </c>
      <c r="J113" s="35" t="s">
        <v>1077</v>
      </c>
      <c r="K113" s="19" t="str">
        <f>VLOOKUP(J113,Prowadzacy!$F$3:$J$116,2,FALSE)</f>
        <v>Marcin</v>
      </c>
      <c r="L113" s="19">
        <f>VLOOKUP(J113,Prowadzacy!$F$3:$K$116,3,FALSE)</f>
        <v>0</v>
      </c>
      <c r="M113" s="19" t="str">
        <f>VLOOKUP(J113,Prowadzacy!$F$3:$K$116,4,FALSE)</f>
        <v>Kamiński</v>
      </c>
      <c r="N113" s="20" t="str">
        <f>VLOOKUP(J113,Prowadzacy!$F$3:$M$116,8,FALSE)</f>
        <v xml:space="preserve">Marcin | Kamiński | Dr hab. inż. |  ( 05373 ) </v>
      </c>
      <c r="O113" s="19" t="str">
        <f>VLOOKUP(J113,Prowadzacy!$F$3:$K$116,5,FALSE)</f>
        <v>K37W05D02</v>
      </c>
      <c r="P113" s="20" t="str">
        <f>VLOOKUP(J113,Prowadzacy!$F$3:$K$116,6,FALSE)</f>
        <v>ZNEMAP</v>
      </c>
      <c r="Q113" s="34" t="s">
        <v>1250</v>
      </c>
      <c r="R113" s="20" t="str">
        <f>VLOOKUP(Q113,Prowadzacy!$F$3:$K$116,2,FALSE)</f>
        <v>Krzysztof</v>
      </c>
      <c r="S113" s="20">
        <f>VLOOKUP(Q113,Prowadzacy!$F$3:$K$116,3,FALSE)</f>
        <v>0</v>
      </c>
      <c r="T113" s="20" t="str">
        <f>VLOOKUP(Q113,Prowadzacy!$F$3:$K$116,4,FALSE)</f>
        <v>Szabat</v>
      </c>
      <c r="U113" s="20" t="str">
        <f>VLOOKUP(Q113,Prowadzacy!$F$3:$M$116,8,FALSE)</f>
        <v xml:space="preserve">Krzysztof | Szabat | Prof. dr hab. inż. |  ( 05344 ) </v>
      </c>
      <c r="V113" s="35"/>
      <c r="W113" s="34" t="s">
        <v>217</v>
      </c>
      <c r="X113" s="35"/>
      <c r="Y113" s="34"/>
      <c r="Z113" s="10"/>
      <c r="AA113" s="9"/>
      <c r="AB113" s="9"/>
      <c r="AC113" s="9"/>
      <c r="AD113" s="9"/>
      <c r="AE113" s="9"/>
      <c r="AF113" s="9"/>
      <c r="AG113" s="9"/>
      <c r="AH113" s="9"/>
      <c r="AI113" s="9"/>
      <c r="AJ113" s="9"/>
      <c r="AK113" s="9"/>
    </row>
    <row r="114" spans="1:37" ht="90.75">
      <c r="A114" s="151">
        <v>109</v>
      </c>
      <c r="B114" s="20" t="str">
        <f>VLOOKUP(E114,studia!$F$1:$I$10,2,FALSE)</f>
        <v>Automatyka Przemysłowa</v>
      </c>
      <c r="C114" s="20" t="str">
        <f>VLOOKUP(E114,studia!$F$1:$I$10,3,FALSE)</f>
        <v>mgr</v>
      </c>
      <c r="D114" s="20" t="str">
        <f>VLOOKUP(E114,studia!$F$1:$I$10,4,FALSE)</f>
        <v>AMU</v>
      </c>
      <c r="E114" s="35" t="s">
        <v>579</v>
      </c>
      <c r="F114" s="158" t="s">
        <v>2179</v>
      </c>
      <c r="G114" s="35" t="s">
        <v>1084</v>
      </c>
      <c r="H114" s="35" t="s">
        <v>1085</v>
      </c>
      <c r="I114" s="35" t="s">
        <v>1086</v>
      </c>
      <c r="J114" s="35" t="s">
        <v>1077</v>
      </c>
      <c r="K114" s="19" t="str">
        <f>VLOOKUP(J114,Prowadzacy!$F$3:$J$116,2,FALSE)</f>
        <v>Marcin</v>
      </c>
      <c r="L114" s="19">
        <f>VLOOKUP(J114,Prowadzacy!$F$3:$K$116,3,FALSE)</f>
        <v>0</v>
      </c>
      <c r="M114" s="19" t="str">
        <f>VLOOKUP(J114,Prowadzacy!$F$3:$K$116,4,FALSE)</f>
        <v>Kamiński</v>
      </c>
      <c r="N114" s="20" t="str">
        <f>VLOOKUP(J114,Prowadzacy!$F$3:$M$116,8,FALSE)</f>
        <v xml:space="preserve">Marcin | Kamiński | Dr hab. inż. |  ( 05373 ) </v>
      </c>
      <c r="O114" s="19" t="str">
        <f>VLOOKUP(J114,Prowadzacy!$F$3:$K$116,5,FALSE)</f>
        <v>K37W05D02</v>
      </c>
      <c r="P114" s="20" t="str">
        <f>VLOOKUP(J114,Prowadzacy!$F$3:$K$116,6,FALSE)</f>
        <v>ZNEMAP</v>
      </c>
      <c r="Q114" s="34" t="s">
        <v>1250</v>
      </c>
      <c r="R114" s="20" t="str">
        <f>VLOOKUP(Q114,Prowadzacy!$F$3:$K$116,2,FALSE)</f>
        <v>Krzysztof</v>
      </c>
      <c r="S114" s="20">
        <f>VLOOKUP(Q114,Prowadzacy!$F$3:$K$116,3,FALSE)</f>
        <v>0</v>
      </c>
      <c r="T114" s="20" t="str">
        <f>VLOOKUP(Q114,Prowadzacy!$F$3:$K$116,4,FALSE)</f>
        <v>Szabat</v>
      </c>
      <c r="U114" s="20" t="str">
        <f>VLOOKUP(Q114,Prowadzacy!$F$3:$M$116,8,FALSE)</f>
        <v xml:space="preserve">Krzysztof | Szabat | Prof. dr hab. inż. |  ( 05344 ) </v>
      </c>
      <c r="V114" s="35"/>
      <c r="W114" s="34" t="s">
        <v>217</v>
      </c>
      <c r="X114" s="35"/>
      <c r="Y114" s="34"/>
      <c r="Z114" s="10"/>
      <c r="AA114" s="9"/>
      <c r="AB114" s="9"/>
      <c r="AC114" s="9"/>
      <c r="AD114" s="9"/>
      <c r="AE114" s="9"/>
      <c r="AF114" s="9"/>
      <c r="AG114" s="9"/>
      <c r="AH114" s="9"/>
      <c r="AI114" s="9"/>
      <c r="AJ114" s="9"/>
      <c r="AK114" s="9"/>
    </row>
    <row r="115" spans="1:37" ht="78">
      <c r="A115" s="151">
        <v>110</v>
      </c>
      <c r="B115" s="20" t="str">
        <f>VLOOKUP(E115,studia!$F$1:$I$10,2,FALSE)</f>
        <v>Automatyka Przemysłowa</v>
      </c>
      <c r="C115" s="20" t="str">
        <f>VLOOKUP(E115,studia!$F$1:$I$10,3,FALSE)</f>
        <v>mgr</v>
      </c>
      <c r="D115" s="20" t="str">
        <f>VLOOKUP(E115,studia!$F$1:$I$10,4,FALSE)</f>
        <v>AMU</v>
      </c>
      <c r="E115" s="35" t="s">
        <v>579</v>
      </c>
      <c r="F115" s="157"/>
      <c r="G115" s="35" t="s">
        <v>1099</v>
      </c>
      <c r="H115" s="35" t="s">
        <v>1100</v>
      </c>
      <c r="I115" s="35" t="s">
        <v>1838</v>
      </c>
      <c r="J115" s="35" t="s">
        <v>1077</v>
      </c>
      <c r="K115" s="19" t="str">
        <f>VLOOKUP(J115,Prowadzacy!$F$3:$J$116,2,FALSE)</f>
        <v>Marcin</v>
      </c>
      <c r="L115" s="19">
        <f>VLOOKUP(J115,Prowadzacy!$F$3:$K$116,3,FALSE)</f>
        <v>0</v>
      </c>
      <c r="M115" s="19" t="str">
        <f>VLOOKUP(J115,Prowadzacy!$F$3:$K$116,4,FALSE)</f>
        <v>Kamiński</v>
      </c>
      <c r="N115" s="20" t="str">
        <f>VLOOKUP(J115,Prowadzacy!$F$3:$M$116,8,FALSE)</f>
        <v xml:space="preserve">Marcin | Kamiński | Dr hab. inż. |  ( 05373 ) </v>
      </c>
      <c r="O115" s="19" t="str">
        <f>VLOOKUP(J115,Prowadzacy!$F$3:$K$116,5,FALSE)</f>
        <v>K37W05D02</v>
      </c>
      <c r="P115" s="20" t="str">
        <f>VLOOKUP(J115,Prowadzacy!$F$3:$K$116,6,FALSE)</f>
        <v>ZNEMAP</v>
      </c>
      <c r="Q115" s="34" t="s">
        <v>1173</v>
      </c>
      <c r="R115" s="20" t="str">
        <f>VLOOKUP(Q115,Prowadzacy!$F$3:$K$116,2,FALSE)</f>
        <v>Marcin</v>
      </c>
      <c r="S115" s="20" t="str">
        <f>VLOOKUP(Q115,Prowadzacy!$F$3:$K$116,3,FALSE)</f>
        <v>Stanisław</v>
      </c>
      <c r="T115" s="20" t="str">
        <f>VLOOKUP(Q115,Prowadzacy!$F$3:$K$116,4,FALSE)</f>
        <v>Pawlak</v>
      </c>
      <c r="U115" s="20" t="str">
        <f>VLOOKUP(Q115,Prowadzacy!$F$3:$M$116,8,FALSE)</f>
        <v xml:space="preserve">Marcin | Pawlak | Dr inż. |  ( 05337 ) </v>
      </c>
      <c r="V115" s="35"/>
      <c r="W115" s="34" t="s">
        <v>217</v>
      </c>
      <c r="X115" s="35"/>
      <c r="Y115" s="34"/>
      <c r="Z115" s="10"/>
      <c r="AA115" s="9"/>
      <c r="AB115" s="9"/>
      <c r="AC115" s="9"/>
      <c r="AD115" s="9"/>
      <c r="AE115" s="9"/>
      <c r="AF115" s="9"/>
      <c r="AG115" s="9"/>
      <c r="AH115" s="9"/>
      <c r="AI115" s="9"/>
      <c r="AJ115" s="9"/>
      <c r="AK115" s="9"/>
    </row>
    <row r="116" spans="1:37" ht="129">
      <c r="A116" s="151">
        <v>111</v>
      </c>
      <c r="B116" s="20" t="str">
        <f>VLOOKUP(E116,studia!$F$1:$I$10,2,FALSE)</f>
        <v>Automatyka Przemysłowa</v>
      </c>
      <c r="C116" s="20" t="str">
        <f>VLOOKUP(E116,studia!$F$1:$I$10,3,FALSE)</f>
        <v>mgr</v>
      </c>
      <c r="D116" s="20" t="str">
        <f>VLOOKUP(E116,studia!$F$1:$I$10,4,FALSE)</f>
        <v>AMU</v>
      </c>
      <c r="E116" s="35" t="s">
        <v>579</v>
      </c>
      <c r="F116" s="157"/>
      <c r="G116" s="35" t="s">
        <v>1101</v>
      </c>
      <c r="H116" s="35" t="s">
        <v>1102</v>
      </c>
      <c r="I116" s="35" t="s">
        <v>1103</v>
      </c>
      <c r="J116" s="35" t="s">
        <v>1077</v>
      </c>
      <c r="K116" s="19" t="str">
        <f>VLOOKUP(J116,Prowadzacy!$F$3:$J$116,2,FALSE)</f>
        <v>Marcin</v>
      </c>
      <c r="L116" s="19">
        <f>VLOOKUP(J116,Prowadzacy!$F$3:$K$116,3,FALSE)</f>
        <v>0</v>
      </c>
      <c r="M116" s="19" t="str">
        <f>VLOOKUP(J116,Prowadzacy!$F$3:$K$116,4,FALSE)</f>
        <v>Kamiński</v>
      </c>
      <c r="N116" s="20" t="str">
        <f>VLOOKUP(J116,Prowadzacy!$F$3:$M$116,8,FALSE)</f>
        <v xml:space="preserve">Marcin | Kamiński | Dr hab. inż. |  ( 05373 ) </v>
      </c>
      <c r="O116" s="19" t="str">
        <f>VLOOKUP(J116,Prowadzacy!$F$3:$K$116,5,FALSE)</f>
        <v>K37W05D02</v>
      </c>
      <c r="P116" s="20" t="str">
        <f>VLOOKUP(J116,Prowadzacy!$F$3:$K$116,6,FALSE)</f>
        <v>ZNEMAP</v>
      </c>
      <c r="Q116" s="34" t="s">
        <v>961</v>
      </c>
      <c r="R116" s="20" t="str">
        <f>VLOOKUP(Q116,Prowadzacy!$F$3:$K$116,2,FALSE)</f>
        <v>Piotr</v>
      </c>
      <c r="S116" s="20" t="str">
        <f>VLOOKUP(Q116,Prowadzacy!$F$3:$K$116,3,FALSE)</f>
        <v>Stanisław</v>
      </c>
      <c r="T116" s="20" t="str">
        <f>VLOOKUP(Q116,Prowadzacy!$F$3:$K$116,4,FALSE)</f>
        <v>Derugo</v>
      </c>
      <c r="U116" s="20" t="str">
        <f>VLOOKUP(Q116,Prowadzacy!$F$3:$M$116,8,FALSE)</f>
        <v xml:space="preserve">Piotr | Derugo | Dr inż. |  ( 05390 ) </v>
      </c>
      <c r="V116" s="35"/>
      <c r="W116" s="34" t="s">
        <v>217</v>
      </c>
      <c r="X116" s="35"/>
      <c r="Y116" s="34"/>
      <c r="Z116" s="10"/>
      <c r="AA116" s="9"/>
      <c r="AB116" s="9"/>
      <c r="AC116" s="9"/>
      <c r="AD116" s="9"/>
      <c r="AE116" s="9"/>
      <c r="AF116" s="9"/>
      <c r="AG116" s="9"/>
      <c r="AH116" s="9"/>
      <c r="AI116" s="9"/>
      <c r="AJ116" s="9"/>
      <c r="AK116" s="9"/>
    </row>
    <row r="117" spans="1:37" ht="90.75">
      <c r="A117" s="151">
        <v>112</v>
      </c>
      <c r="B117" s="20" t="str">
        <f>VLOOKUP(E117,studia!$F$1:$I$10,2,FALSE)</f>
        <v>Automatyka Przemysłowa</v>
      </c>
      <c r="C117" s="20" t="str">
        <f>VLOOKUP(E117,studia!$F$1:$I$10,3,FALSE)</f>
        <v>mgr</v>
      </c>
      <c r="D117" s="20" t="str">
        <f>VLOOKUP(E117,studia!$F$1:$I$10,4,FALSE)</f>
        <v>AMU</v>
      </c>
      <c r="E117" s="35" t="s">
        <v>579</v>
      </c>
      <c r="F117" s="157"/>
      <c r="G117" s="35" t="s">
        <v>1107</v>
      </c>
      <c r="H117" s="35" t="s">
        <v>1108</v>
      </c>
      <c r="I117" s="35" t="s">
        <v>1839</v>
      </c>
      <c r="J117" s="35" t="s">
        <v>1077</v>
      </c>
      <c r="K117" s="19" t="str">
        <f>VLOOKUP(J117,Prowadzacy!$F$3:$J$116,2,FALSE)</f>
        <v>Marcin</v>
      </c>
      <c r="L117" s="19">
        <f>VLOOKUP(J117,Prowadzacy!$F$3:$K$116,3,FALSE)</f>
        <v>0</v>
      </c>
      <c r="M117" s="19" t="str">
        <f>VLOOKUP(J117,Prowadzacy!$F$3:$K$116,4,FALSE)</f>
        <v>Kamiński</v>
      </c>
      <c r="N117" s="20" t="str">
        <f>VLOOKUP(J117,Prowadzacy!$F$3:$M$116,8,FALSE)</f>
        <v xml:space="preserve">Marcin | Kamiński | Dr hab. inż. |  ( 05373 ) </v>
      </c>
      <c r="O117" s="19" t="str">
        <f>VLOOKUP(J117,Prowadzacy!$F$3:$K$116,5,FALSE)</f>
        <v>K37W05D02</v>
      </c>
      <c r="P117" s="20" t="str">
        <f>VLOOKUP(J117,Prowadzacy!$F$3:$K$116,6,FALSE)</f>
        <v>ZNEMAP</v>
      </c>
      <c r="Q117" s="34" t="s">
        <v>1250</v>
      </c>
      <c r="R117" s="20" t="str">
        <f>VLOOKUP(Q117,Prowadzacy!$F$3:$K$116,2,FALSE)</f>
        <v>Krzysztof</v>
      </c>
      <c r="S117" s="20">
        <f>VLOOKUP(Q117,Prowadzacy!$F$3:$K$116,3,FALSE)</f>
        <v>0</v>
      </c>
      <c r="T117" s="20" t="str">
        <f>VLOOKUP(Q117,Prowadzacy!$F$3:$K$116,4,FALSE)</f>
        <v>Szabat</v>
      </c>
      <c r="U117" s="20" t="str">
        <f>VLOOKUP(Q117,Prowadzacy!$F$3:$M$116,8,FALSE)</f>
        <v xml:space="preserve">Krzysztof | Szabat | Prof. dr hab. inż. |  ( 05344 ) </v>
      </c>
      <c r="V117" s="35"/>
      <c r="W117" s="34" t="s">
        <v>217</v>
      </c>
      <c r="X117" s="35"/>
      <c r="Y117" s="34"/>
      <c r="Z117" s="10"/>
      <c r="AA117" s="9"/>
      <c r="AB117" s="9"/>
      <c r="AC117" s="9"/>
      <c r="AD117" s="9"/>
      <c r="AE117" s="9"/>
      <c r="AF117" s="9"/>
      <c r="AG117" s="9"/>
      <c r="AH117" s="9"/>
      <c r="AI117" s="9"/>
      <c r="AJ117" s="9"/>
      <c r="AK117" s="9"/>
    </row>
    <row r="118" spans="1:37" ht="78">
      <c r="A118" s="151">
        <v>113</v>
      </c>
      <c r="B118" s="20" t="str">
        <f>VLOOKUP(E118,studia!$F$1:$I$10,2,FALSE)</f>
        <v>Automatyka Przemysłowa</v>
      </c>
      <c r="C118" s="20" t="str">
        <f>VLOOKUP(E118,studia!$F$1:$I$10,3,FALSE)</f>
        <v>mgr</v>
      </c>
      <c r="D118" s="20" t="str">
        <f>VLOOKUP(E118,studia!$F$1:$I$10,4,FALSE)</f>
        <v>AMU</v>
      </c>
      <c r="E118" s="35" t="s">
        <v>579</v>
      </c>
      <c r="F118" s="157"/>
      <c r="G118" s="35" t="s">
        <v>1109</v>
      </c>
      <c r="H118" s="35" t="s">
        <v>1110</v>
      </c>
      <c r="I118" s="35" t="s">
        <v>1111</v>
      </c>
      <c r="J118" s="35" t="s">
        <v>1077</v>
      </c>
      <c r="K118" s="19" t="str">
        <f>VLOOKUP(J118,Prowadzacy!$F$3:$J$116,2,FALSE)</f>
        <v>Marcin</v>
      </c>
      <c r="L118" s="19">
        <f>VLOOKUP(J118,Prowadzacy!$F$3:$K$116,3,FALSE)</f>
        <v>0</v>
      </c>
      <c r="M118" s="19" t="str">
        <f>VLOOKUP(J118,Prowadzacy!$F$3:$K$116,4,FALSE)</f>
        <v>Kamiński</v>
      </c>
      <c r="N118" s="20" t="str">
        <f>VLOOKUP(J118,Prowadzacy!$F$3:$M$116,8,FALSE)</f>
        <v xml:space="preserve">Marcin | Kamiński | Dr hab. inż. |  ( 05373 ) </v>
      </c>
      <c r="O118" s="19" t="str">
        <f>VLOOKUP(J118,Prowadzacy!$F$3:$K$116,5,FALSE)</f>
        <v>K37W05D02</v>
      </c>
      <c r="P118" s="20" t="str">
        <f>VLOOKUP(J118,Prowadzacy!$F$3:$K$116,6,FALSE)</f>
        <v>ZNEMAP</v>
      </c>
      <c r="Q118" s="34" t="s">
        <v>1250</v>
      </c>
      <c r="R118" s="20" t="str">
        <f>VLOOKUP(Q118,Prowadzacy!$F$3:$K$116,2,FALSE)</f>
        <v>Krzysztof</v>
      </c>
      <c r="S118" s="20">
        <f>VLOOKUP(Q118,Prowadzacy!$F$3:$K$116,3,FALSE)</f>
        <v>0</v>
      </c>
      <c r="T118" s="20" t="str">
        <f>VLOOKUP(Q118,Prowadzacy!$F$3:$K$116,4,FALSE)</f>
        <v>Szabat</v>
      </c>
      <c r="U118" s="20" t="str">
        <f>VLOOKUP(Q118,Prowadzacy!$F$3:$M$116,8,FALSE)</f>
        <v xml:space="preserve">Krzysztof | Szabat | Prof. dr hab. inż. |  ( 05344 ) </v>
      </c>
      <c r="V118" s="35"/>
      <c r="W118" s="34" t="s">
        <v>217</v>
      </c>
      <c r="X118" s="35"/>
      <c r="Y118" s="34"/>
      <c r="Z118" s="10"/>
      <c r="AA118" s="9"/>
      <c r="AB118" s="9"/>
      <c r="AC118" s="9"/>
      <c r="AD118" s="9"/>
      <c r="AE118" s="9"/>
      <c r="AF118" s="9"/>
      <c r="AG118" s="9"/>
      <c r="AH118" s="9"/>
      <c r="AI118" s="9"/>
      <c r="AJ118" s="9"/>
      <c r="AK118" s="9"/>
    </row>
    <row r="119" spans="1:37" ht="90.75">
      <c r="A119" s="151">
        <v>114</v>
      </c>
      <c r="B119" s="20" t="str">
        <f>VLOOKUP(E119,studia!$F$1:$I$10,2,FALSE)</f>
        <v>Automatyka Przemysłowa</v>
      </c>
      <c r="C119" s="20" t="str">
        <f>VLOOKUP(E119,studia!$F$1:$I$10,3,FALSE)</f>
        <v>mgr</v>
      </c>
      <c r="D119" s="20" t="str">
        <f>VLOOKUP(E119,studia!$F$1:$I$10,4,FALSE)</f>
        <v>AMU</v>
      </c>
      <c r="E119" s="35" t="s">
        <v>579</v>
      </c>
      <c r="F119" s="157"/>
      <c r="G119" s="35" t="s">
        <v>1121</v>
      </c>
      <c r="H119" s="35" t="s">
        <v>1122</v>
      </c>
      <c r="I119" s="35" t="s">
        <v>1123</v>
      </c>
      <c r="J119" s="35" t="s">
        <v>1077</v>
      </c>
      <c r="K119" s="19" t="str">
        <f>VLOOKUP(J119,Prowadzacy!$F$3:$J$116,2,FALSE)</f>
        <v>Marcin</v>
      </c>
      <c r="L119" s="19">
        <f>VLOOKUP(J119,Prowadzacy!$F$3:$K$116,3,FALSE)</f>
        <v>0</v>
      </c>
      <c r="M119" s="19" t="str">
        <f>VLOOKUP(J119,Prowadzacy!$F$3:$K$116,4,FALSE)</f>
        <v>Kamiński</v>
      </c>
      <c r="N119" s="20" t="str">
        <f>VLOOKUP(J119,Prowadzacy!$F$3:$M$116,8,FALSE)</f>
        <v xml:space="preserve">Marcin | Kamiński | Dr hab. inż. |  ( 05373 ) </v>
      </c>
      <c r="O119" s="19" t="str">
        <f>VLOOKUP(J119,Prowadzacy!$F$3:$K$116,5,FALSE)</f>
        <v>K37W05D02</v>
      </c>
      <c r="P119" s="20" t="str">
        <f>VLOOKUP(J119,Prowadzacy!$F$3:$K$116,6,FALSE)</f>
        <v>ZNEMAP</v>
      </c>
      <c r="Q119" s="34" t="s">
        <v>1250</v>
      </c>
      <c r="R119" s="20" t="str">
        <f>VLOOKUP(Q119,Prowadzacy!$F$3:$K$116,2,FALSE)</f>
        <v>Krzysztof</v>
      </c>
      <c r="S119" s="20">
        <f>VLOOKUP(Q119,Prowadzacy!$F$3:$K$116,3,FALSE)</f>
        <v>0</v>
      </c>
      <c r="T119" s="20" t="str">
        <f>VLOOKUP(Q119,Prowadzacy!$F$3:$K$116,4,FALSE)</f>
        <v>Szabat</v>
      </c>
      <c r="U119" s="20" t="str">
        <f>VLOOKUP(Q119,Prowadzacy!$F$3:$M$116,8,FALSE)</f>
        <v xml:space="preserve">Krzysztof | Szabat | Prof. dr hab. inż. |  ( 05344 ) </v>
      </c>
      <c r="V119" s="35"/>
      <c r="W119" s="34" t="s">
        <v>217</v>
      </c>
      <c r="X119" s="35"/>
      <c r="Y119" s="34"/>
      <c r="Z119" s="10"/>
      <c r="AA119" s="9"/>
      <c r="AB119" s="9"/>
      <c r="AC119" s="9"/>
      <c r="AD119" s="9"/>
      <c r="AE119" s="9"/>
      <c r="AF119" s="9"/>
      <c r="AG119" s="9"/>
      <c r="AH119" s="9"/>
      <c r="AI119" s="9"/>
      <c r="AJ119" s="9"/>
      <c r="AK119" s="9"/>
    </row>
    <row r="120" spans="1:37" ht="90.75">
      <c r="A120" s="151">
        <v>115</v>
      </c>
      <c r="B120" s="20" t="str">
        <f>VLOOKUP(E120,studia!$F$1:$I$10,2,FALSE)</f>
        <v>Automatyka Przemysłowa</v>
      </c>
      <c r="C120" s="20" t="str">
        <f>VLOOKUP(E120,studia!$F$1:$I$10,3,FALSE)</f>
        <v>mgr</v>
      </c>
      <c r="D120" s="20" t="str">
        <f>VLOOKUP(E120,studia!$F$1:$I$10,4,FALSE)</f>
        <v>AMU</v>
      </c>
      <c r="E120" s="35" t="s">
        <v>579</v>
      </c>
      <c r="F120" s="158" t="s">
        <v>2179</v>
      </c>
      <c r="G120" s="35" t="s">
        <v>1164</v>
      </c>
      <c r="H120" s="35" t="s">
        <v>1165</v>
      </c>
      <c r="I120" s="35" t="s">
        <v>1166</v>
      </c>
      <c r="J120" s="35" t="s">
        <v>1157</v>
      </c>
      <c r="K120" s="19" t="str">
        <f>VLOOKUP(J120,Prowadzacy!$F$3:$J$116,2,FALSE)</f>
        <v>Jacek</v>
      </c>
      <c r="L120" s="19">
        <f>VLOOKUP(J120,Prowadzacy!$F$3:$K$116,3,FALSE)</f>
        <v>0</v>
      </c>
      <c r="M120" s="19" t="str">
        <f>VLOOKUP(J120,Prowadzacy!$F$3:$K$116,4,FALSE)</f>
        <v>Listwan</v>
      </c>
      <c r="N120" s="20" t="str">
        <f>VLOOKUP(J120,Prowadzacy!$F$3:$M$116,8,FALSE)</f>
        <v xml:space="preserve">Jacek | Listwan | Dr inż. |  ( p53100 ) </v>
      </c>
      <c r="O120" s="19" t="str">
        <f>VLOOKUP(J120,Prowadzacy!$F$3:$K$116,5,FALSE)</f>
        <v>K37W05D02</v>
      </c>
      <c r="P120" s="20" t="str">
        <f>VLOOKUP(J120,Prowadzacy!$F$3:$K$116,6,FALSE)</f>
        <v>ZNEMAP</v>
      </c>
      <c r="Q120" s="34" t="s">
        <v>1044</v>
      </c>
      <c r="R120" s="20" t="str">
        <f>VLOOKUP(Q120,Prowadzacy!$F$3:$K$116,2,FALSE)</f>
        <v>Piotr</v>
      </c>
      <c r="S120" s="20">
        <f>VLOOKUP(Q120,Prowadzacy!$F$3:$K$116,3,FALSE)</f>
        <v>0</v>
      </c>
      <c r="T120" s="20" t="str">
        <f>VLOOKUP(Q120,Prowadzacy!$F$3:$K$116,4,FALSE)</f>
        <v>Gajewski</v>
      </c>
      <c r="U120" s="20" t="str">
        <f>VLOOKUP(Q120,Prowadzacy!$F$3:$M$116,8,FALSE)</f>
        <v xml:space="preserve">Piotr | Gajewski | Dr inż. |  ( 05397 ) </v>
      </c>
      <c r="V120" s="35"/>
      <c r="W120" s="34" t="s">
        <v>217</v>
      </c>
      <c r="X120" s="35"/>
      <c r="Y120" s="34"/>
      <c r="Z120" s="10"/>
      <c r="AA120" s="9"/>
      <c r="AB120" s="9"/>
      <c r="AC120" s="9"/>
      <c r="AD120" s="9"/>
      <c r="AE120" s="9"/>
      <c r="AF120" s="9"/>
      <c r="AG120" s="9"/>
      <c r="AH120" s="9"/>
      <c r="AI120" s="9"/>
      <c r="AJ120" s="9"/>
      <c r="AK120" s="9"/>
    </row>
    <row r="121" spans="1:37" ht="90.75">
      <c r="A121" s="151">
        <v>116</v>
      </c>
      <c r="B121" s="20" t="str">
        <f>VLOOKUP(E121,studia!$F$1:$I$10,2,FALSE)</f>
        <v>Automatyka Przemysłowa</v>
      </c>
      <c r="C121" s="20" t="str">
        <f>VLOOKUP(E121,studia!$F$1:$I$10,3,FALSE)</f>
        <v>mgr</v>
      </c>
      <c r="D121" s="20" t="str">
        <f>VLOOKUP(E121,studia!$F$1:$I$10,4,FALSE)</f>
        <v>AMU</v>
      </c>
      <c r="E121" s="35" t="s">
        <v>579</v>
      </c>
      <c r="F121" s="158" t="s">
        <v>2179</v>
      </c>
      <c r="G121" s="35" t="s">
        <v>1167</v>
      </c>
      <c r="H121" s="35" t="s">
        <v>1168</v>
      </c>
      <c r="I121" s="35" t="s">
        <v>1169</v>
      </c>
      <c r="J121" s="35" t="s">
        <v>1157</v>
      </c>
      <c r="K121" s="19" t="str">
        <f>VLOOKUP(J121,Prowadzacy!$F$3:$J$116,2,FALSE)</f>
        <v>Jacek</v>
      </c>
      <c r="L121" s="19">
        <f>VLOOKUP(J121,Prowadzacy!$F$3:$K$116,3,FALSE)</f>
        <v>0</v>
      </c>
      <c r="M121" s="19" t="str">
        <f>VLOOKUP(J121,Prowadzacy!$F$3:$K$116,4,FALSE)</f>
        <v>Listwan</v>
      </c>
      <c r="N121" s="20" t="str">
        <f>VLOOKUP(J121,Prowadzacy!$F$3:$M$116,8,FALSE)</f>
        <v xml:space="preserve">Jacek | Listwan | Dr inż. |  ( p53100 ) </v>
      </c>
      <c r="O121" s="19" t="str">
        <f>VLOOKUP(J121,Prowadzacy!$F$3:$K$116,5,FALSE)</f>
        <v>K37W05D02</v>
      </c>
      <c r="P121" s="20" t="str">
        <f>VLOOKUP(J121,Prowadzacy!$F$3:$K$116,6,FALSE)</f>
        <v>ZNEMAP</v>
      </c>
      <c r="Q121" s="34" t="s">
        <v>1044</v>
      </c>
      <c r="R121" s="20" t="str">
        <f>VLOOKUP(Q121,Prowadzacy!$F$3:$K$116,2,FALSE)</f>
        <v>Piotr</v>
      </c>
      <c r="S121" s="20">
        <f>VLOOKUP(Q121,Prowadzacy!$F$3:$K$116,3,FALSE)</f>
        <v>0</v>
      </c>
      <c r="T121" s="20" t="str">
        <f>VLOOKUP(Q121,Prowadzacy!$F$3:$K$116,4,FALSE)</f>
        <v>Gajewski</v>
      </c>
      <c r="U121" s="20" t="str">
        <f>VLOOKUP(Q121,Prowadzacy!$F$3:$M$116,8,FALSE)</f>
        <v xml:space="preserve">Piotr | Gajewski | Dr inż. |  ( 05397 ) </v>
      </c>
      <c r="V121" s="35"/>
      <c r="W121" s="34" t="s">
        <v>217</v>
      </c>
      <c r="X121" s="35"/>
      <c r="Y121" s="34"/>
      <c r="Z121" s="10"/>
      <c r="AA121" s="9"/>
      <c r="AB121" s="9"/>
      <c r="AC121" s="9"/>
      <c r="AD121" s="9"/>
      <c r="AE121" s="9"/>
      <c r="AF121" s="9"/>
      <c r="AG121" s="9"/>
      <c r="AH121" s="9"/>
      <c r="AI121" s="9"/>
      <c r="AJ121" s="9"/>
      <c r="AK121" s="9"/>
    </row>
    <row r="122" spans="1:37" ht="141.75">
      <c r="A122" s="151">
        <v>117</v>
      </c>
      <c r="B122" s="20" t="str">
        <f>VLOOKUP(E122,studia!$F$1:$I$10,2,FALSE)</f>
        <v>Automatyka Przemysłowa</v>
      </c>
      <c r="C122" s="20" t="str">
        <f>VLOOKUP(E122,studia!$F$1:$I$10,3,FALSE)</f>
        <v>mgr</v>
      </c>
      <c r="D122" s="20" t="str">
        <f>VLOOKUP(E122,studia!$F$1:$I$10,4,FALSE)</f>
        <v>AMU</v>
      </c>
      <c r="E122" s="35" t="s">
        <v>579</v>
      </c>
      <c r="F122" s="158" t="s">
        <v>2179</v>
      </c>
      <c r="G122" s="35" t="s">
        <v>1941</v>
      </c>
      <c r="H122" s="35" t="s">
        <v>1345</v>
      </c>
      <c r="I122" s="35" t="s">
        <v>1543</v>
      </c>
      <c r="J122" s="35" t="s">
        <v>1344</v>
      </c>
      <c r="K122" s="19" t="str">
        <f>VLOOKUP(J122,Prowadzacy!$F$3:$J$116,2,FALSE)</f>
        <v>Teresa</v>
      </c>
      <c r="L122" s="19" t="str">
        <f>VLOOKUP(J122,Prowadzacy!$F$3:$K$116,3,FALSE)</f>
        <v>Bronisława</v>
      </c>
      <c r="M122" s="19" t="str">
        <f>VLOOKUP(J122,Prowadzacy!$F$3:$K$116,4,FALSE)</f>
        <v>Orłowska-Kowalska</v>
      </c>
      <c r="N122" s="20" t="str">
        <f>VLOOKUP(J122,Prowadzacy!$F$3:$M$116,8,FALSE)</f>
        <v xml:space="preserve">Teresa | Orłowska-Kowalska | Prof. dr hab. inż. |  ( 05335 ) </v>
      </c>
      <c r="O122" s="19" t="str">
        <f>VLOOKUP(J122,Prowadzacy!$F$3:$K$116,5,FALSE)</f>
        <v>K37W05D02</v>
      </c>
      <c r="P122" s="20" t="str">
        <f>VLOOKUP(J122,Prowadzacy!$F$3:$K$116,6,FALSE)</f>
        <v>ZNEMAP</v>
      </c>
      <c r="Q122" s="34" t="s">
        <v>985</v>
      </c>
      <c r="R122" s="20" t="str">
        <f>VLOOKUP(Q122,Prowadzacy!$F$3:$K$116,2,FALSE)</f>
        <v>Krzysztof</v>
      </c>
      <c r="S122" s="20" t="str">
        <f>VLOOKUP(Q122,Prowadzacy!$F$3:$K$116,3,FALSE)</f>
        <v>Paweł</v>
      </c>
      <c r="T122" s="20" t="str">
        <f>VLOOKUP(Q122,Prowadzacy!$F$3:$K$116,4,FALSE)</f>
        <v>Dyrcz</v>
      </c>
      <c r="U122" s="20" t="str">
        <f>VLOOKUP(Q122,Prowadzacy!$F$3:$M$116,8,FALSE)</f>
        <v xml:space="preserve">Krzysztof | Dyrcz | Dr inż. |  ( 05307 ) </v>
      </c>
      <c r="V122" s="35" t="s">
        <v>1347</v>
      </c>
      <c r="W122" s="34" t="s">
        <v>217</v>
      </c>
      <c r="X122" s="35"/>
      <c r="Y122" s="34"/>
      <c r="Z122" s="10"/>
      <c r="AA122" s="9"/>
      <c r="AB122" s="9"/>
      <c r="AC122" s="9"/>
      <c r="AD122" s="9"/>
      <c r="AE122" s="9"/>
      <c r="AF122" s="9"/>
      <c r="AG122" s="9"/>
      <c r="AH122" s="9"/>
      <c r="AI122" s="9"/>
      <c r="AJ122" s="9"/>
      <c r="AK122" s="9"/>
    </row>
    <row r="123" spans="1:37" ht="141.75">
      <c r="A123" s="151">
        <v>118</v>
      </c>
      <c r="B123" s="20" t="str">
        <f>VLOOKUP(E123,studia!$F$1:$I$10,2,FALSE)</f>
        <v>Automatyka Przemysłowa</v>
      </c>
      <c r="C123" s="20" t="str">
        <f>VLOOKUP(E123,studia!$F$1:$I$10,3,FALSE)</f>
        <v>mgr</v>
      </c>
      <c r="D123" s="20" t="str">
        <f>VLOOKUP(E123,studia!$F$1:$I$10,4,FALSE)</f>
        <v>AMU</v>
      </c>
      <c r="E123" s="35" t="s">
        <v>579</v>
      </c>
      <c r="F123" s="157"/>
      <c r="G123" s="35" t="s">
        <v>1940</v>
      </c>
      <c r="H123" s="35" t="s">
        <v>1346</v>
      </c>
      <c r="I123" s="35" t="s">
        <v>1544</v>
      </c>
      <c r="J123" s="35" t="s">
        <v>1344</v>
      </c>
      <c r="K123" s="19" t="str">
        <f>VLOOKUP(J123,Prowadzacy!$F$3:$J$116,2,FALSE)</f>
        <v>Teresa</v>
      </c>
      <c r="L123" s="19" t="str">
        <f>VLOOKUP(J123,Prowadzacy!$F$3:$K$116,3,FALSE)</f>
        <v>Bronisława</v>
      </c>
      <c r="M123" s="19" t="str">
        <f>VLOOKUP(J123,Prowadzacy!$F$3:$K$116,4,FALSE)</f>
        <v>Orłowska-Kowalska</v>
      </c>
      <c r="N123" s="20" t="str">
        <f>VLOOKUP(J123,Prowadzacy!$F$3:$M$116,8,FALSE)</f>
        <v xml:space="preserve">Teresa | Orłowska-Kowalska | Prof. dr hab. inż. |  ( 05335 ) </v>
      </c>
      <c r="O123" s="19" t="str">
        <f>VLOOKUP(J123,Prowadzacy!$F$3:$K$116,5,FALSE)</f>
        <v>K37W05D02</v>
      </c>
      <c r="P123" s="20" t="str">
        <f>VLOOKUP(J123,Prowadzacy!$F$3:$K$116,6,FALSE)</f>
        <v>ZNEMAP</v>
      </c>
      <c r="Q123" s="34" t="s">
        <v>985</v>
      </c>
      <c r="R123" s="20" t="str">
        <f>VLOOKUP(Q123,Prowadzacy!$F$3:$K$116,2,FALSE)</f>
        <v>Krzysztof</v>
      </c>
      <c r="S123" s="20" t="str">
        <f>VLOOKUP(Q123,Prowadzacy!$F$3:$K$116,3,FALSE)</f>
        <v>Paweł</v>
      </c>
      <c r="T123" s="20" t="str">
        <f>VLOOKUP(Q123,Prowadzacy!$F$3:$K$116,4,FALSE)</f>
        <v>Dyrcz</v>
      </c>
      <c r="U123" s="20" t="str">
        <f>VLOOKUP(Q123,Prowadzacy!$F$3:$M$116,8,FALSE)</f>
        <v xml:space="preserve">Krzysztof | Dyrcz | Dr inż. |  ( 05307 ) </v>
      </c>
      <c r="V123" s="35"/>
      <c r="W123" s="34" t="s">
        <v>217</v>
      </c>
      <c r="X123" s="35"/>
      <c r="Y123" s="34"/>
      <c r="Z123" s="10"/>
      <c r="AA123" s="9"/>
      <c r="AB123" s="9"/>
      <c r="AC123" s="9"/>
      <c r="AD123" s="9"/>
      <c r="AE123" s="9"/>
      <c r="AF123" s="9"/>
      <c r="AG123" s="9"/>
      <c r="AH123" s="9"/>
      <c r="AI123" s="9"/>
      <c r="AJ123" s="9"/>
      <c r="AK123" s="9"/>
    </row>
    <row r="124" spans="1:37" ht="90.75">
      <c r="A124" s="151">
        <v>119</v>
      </c>
      <c r="B124" s="20" t="str">
        <f>VLOOKUP(E124,studia!$F$1:$I$10,2,FALSE)</f>
        <v>Automatyka Przemysłowa</v>
      </c>
      <c r="C124" s="20" t="str">
        <f>VLOOKUP(E124,studia!$F$1:$I$10,3,FALSE)</f>
        <v>mgr</v>
      </c>
      <c r="D124" s="20" t="str">
        <f>VLOOKUP(E124,studia!$F$1:$I$10,4,FALSE)</f>
        <v>AMU</v>
      </c>
      <c r="E124" s="35" t="s">
        <v>579</v>
      </c>
      <c r="F124" s="158" t="s">
        <v>2179</v>
      </c>
      <c r="G124" s="35" t="s">
        <v>1170</v>
      </c>
      <c r="H124" s="35" t="s">
        <v>1171</v>
      </c>
      <c r="I124" s="35" t="s">
        <v>1172</v>
      </c>
      <c r="J124" s="35" t="s">
        <v>1173</v>
      </c>
      <c r="K124" s="19" t="str">
        <f>VLOOKUP(J124,Prowadzacy!$F$3:$J$116,2,FALSE)</f>
        <v>Marcin</v>
      </c>
      <c r="L124" s="19" t="str">
        <f>VLOOKUP(J124,Prowadzacy!$F$3:$K$116,3,FALSE)</f>
        <v>Stanisław</v>
      </c>
      <c r="M124" s="19" t="str">
        <f>VLOOKUP(J124,Prowadzacy!$F$3:$K$116,4,FALSE)</f>
        <v>Pawlak</v>
      </c>
      <c r="N124" s="20" t="str">
        <f>VLOOKUP(J124,Prowadzacy!$F$3:$M$116,8,FALSE)</f>
        <v xml:space="preserve">Marcin | Pawlak | Dr inż. |  ( 05337 ) </v>
      </c>
      <c r="O124" s="19" t="str">
        <f>VLOOKUP(J124,Prowadzacy!$F$3:$K$116,5,FALSE)</f>
        <v>K37W05D02</v>
      </c>
      <c r="P124" s="20" t="str">
        <f>VLOOKUP(J124,Prowadzacy!$F$3:$K$116,6,FALSE)</f>
        <v>ZNEMAP</v>
      </c>
      <c r="Q124" s="34" t="s">
        <v>985</v>
      </c>
      <c r="R124" s="20" t="str">
        <f>VLOOKUP(Q124,Prowadzacy!$F$3:$K$116,2,FALSE)</f>
        <v>Krzysztof</v>
      </c>
      <c r="S124" s="20" t="str">
        <f>VLOOKUP(Q124,Prowadzacy!$F$3:$K$116,3,FALSE)</f>
        <v>Paweł</v>
      </c>
      <c r="T124" s="20" t="str">
        <f>VLOOKUP(Q124,Prowadzacy!$F$3:$K$116,4,FALSE)</f>
        <v>Dyrcz</v>
      </c>
      <c r="U124" s="20" t="str">
        <f>VLOOKUP(Q124,Prowadzacy!$F$3:$M$116,8,FALSE)</f>
        <v xml:space="preserve">Krzysztof | Dyrcz | Dr inż. |  ( 05307 ) </v>
      </c>
      <c r="V124" s="35"/>
      <c r="W124" s="34" t="s">
        <v>217</v>
      </c>
      <c r="X124" s="35"/>
      <c r="Y124" s="34"/>
      <c r="Z124" s="10"/>
      <c r="AA124" s="9"/>
      <c r="AB124" s="9"/>
      <c r="AC124" s="9"/>
      <c r="AD124" s="9"/>
      <c r="AE124" s="9"/>
      <c r="AF124" s="9"/>
      <c r="AG124" s="9"/>
      <c r="AH124" s="9"/>
      <c r="AI124" s="9"/>
      <c r="AJ124" s="9"/>
      <c r="AK124" s="9"/>
    </row>
    <row r="125" spans="1:37" ht="78">
      <c r="A125" s="151">
        <v>120</v>
      </c>
      <c r="B125" s="20" t="str">
        <f>VLOOKUP(E125,studia!$F$1:$I$10,2,FALSE)</f>
        <v>Automatyka Przemysłowa</v>
      </c>
      <c r="C125" s="20" t="str">
        <f>VLOOKUP(E125,studia!$F$1:$I$10,3,FALSE)</f>
        <v>mgr</v>
      </c>
      <c r="D125" s="20" t="str">
        <f>VLOOKUP(E125,studia!$F$1:$I$10,4,FALSE)</f>
        <v>AMU</v>
      </c>
      <c r="E125" s="35" t="s">
        <v>579</v>
      </c>
      <c r="F125" s="158" t="s">
        <v>2179</v>
      </c>
      <c r="G125" s="35" t="s">
        <v>1174</v>
      </c>
      <c r="H125" s="35" t="s">
        <v>1175</v>
      </c>
      <c r="I125" s="35" t="s">
        <v>1176</v>
      </c>
      <c r="J125" s="35" t="s">
        <v>1173</v>
      </c>
      <c r="K125" s="19" t="str">
        <f>VLOOKUP(J125,Prowadzacy!$F$3:$J$116,2,FALSE)</f>
        <v>Marcin</v>
      </c>
      <c r="L125" s="19" t="str">
        <f>VLOOKUP(J125,Prowadzacy!$F$3:$K$116,3,FALSE)</f>
        <v>Stanisław</v>
      </c>
      <c r="M125" s="19" t="str">
        <f>VLOOKUP(J125,Prowadzacy!$F$3:$K$116,4,FALSE)</f>
        <v>Pawlak</v>
      </c>
      <c r="N125" s="20" t="str">
        <f>VLOOKUP(J125,Prowadzacy!$F$3:$M$116,8,FALSE)</f>
        <v xml:space="preserve">Marcin | Pawlak | Dr inż. |  ( 05337 ) </v>
      </c>
      <c r="O125" s="19" t="str">
        <f>VLOOKUP(J125,Prowadzacy!$F$3:$K$116,5,FALSE)</f>
        <v>K37W05D02</v>
      </c>
      <c r="P125" s="20" t="str">
        <f>VLOOKUP(J125,Prowadzacy!$F$3:$K$116,6,FALSE)</f>
        <v>ZNEMAP</v>
      </c>
      <c r="Q125" s="34" t="s">
        <v>985</v>
      </c>
      <c r="R125" s="20" t="str">
        <f>VLOOKUP(Q125,Prowadzacy!$F$3:$K$116,2,FALSE)</f>
        <v>Krzysztof</v>
      </c>
      <c r="S125" s="20" t="str">
        <f>VLOOKUP(Q125,Prowadzacy!$F$3:$K$116,3,FALSE)</f>
        <v>Paweł</v>
      </c>
      <c r="T125" s="20" t="str">
        <f>VLOOKUP(Q125,Prowadzacy!$F$3:$K$116,4,FALSE)</f>
        <v>Dyrcz</v>
      </c>
      <c r="U125" s="20" t="str">
        <f>VLOOKUP(Q125,Prowadzacy!$F$3:$M$116,8,FALSE)</f>
        <v xml:space="preserve">Krzysztof | Dyrcz | Dr inż. |  ( 05307 ) </v>
      </c>
      <c r="V125" s="35"/>
      <c r="W125" s="34" t="s">
        <v>217</v>
      </c>
      <c r="X125" s="35"/>
      <c r="Y125" s="34"/>
      <c r="Z125" s="10"/>
      <c r="AA125" s="9"/>
      <c r="AB125" s="9"/>
      <c r="AC125" s="9"/>
      <c r="AD125" s="9"/>
      <c r="AE125" s="9"/>
      <c r="AF125" s="9"/>
      <c r="AG125" s="9"/>
      <c r="AH125" s="9"/>
      <c r="AI125" s="9"/>
      <c r="AJ125" s="9"/>
      <c r="AK125" s="9"/>
    </row>
    <row r="126" spans="1:37" ht="78">
      <c r="A126" s="151">
        <v>121</v>
      </c>
      <c r="B126" s="20" t="str">
        <f>VLOOKUP(E126,studia!$F$1:$I$10,2,FALSE)</f>
        <v>Automatyka Przemysłowa</v>
      </c>
      <c r="C126" s="20" t="str">
        <f>VLOOKUP(E126,studia!$F$1:$I$10,3,FALSE)</f>
        <v>mgr</v>
      </c>
      <c r="D126" s="20" t="str">
        <f>VLOOKUP(E126,studia!$F$1:$I$10,4,FALSE)</f>
        <v>AMU</v>
      </c>
      <c r="E126" s="35" t="s">
        <v>579</v>
      </c>
      <c r="F126" s="158" t="s">
        <v>2179</v>
      </c>
      <c r="G126" s="35" t="s">
        <v>1177</v>
      </c>
      <c r="H126" s="35" t="s">
        <v>1178</v>
      </c>
      <c r="I126" s="35" t="s">
        <v>1179</v>
      </c>
      <c r="J126" s="35" t="s">
        <v>1173</v>
      </c>
      <c r="K126" s="19" t="str">
        <f>VLOOKUP(J126,Prowadzacy!$F$3:$J$116,2,FALSE)</f>
        <v>Marcin</v>
      </c>
      <c r="L126" s="19" t="str">
        <f>VLOOKUP(J126,Prowadzacy!$F$3:$K$116,3,FALSE)</f>
        <v>Stanisław</v>
      </c>
      <c r="M126" s="19" t="str">
        <f>VLOOKUP(J126,Prowadzacy!$F$3:$K$116,4,FALSE)</f>
        <v>Pawlak</v>
      </c>
      <c r="N126" s="20" t="str">
        <f>VLOOKUP(J126,Prowadzacy!$F$3:$M$116,8,FALSE)</f>
        <v xml:space="preserve">Marcin | Pawlak | Dr inż. |  ( 05337 ) </v>
      </c>
      <c r="O126" s="19" t="str">
        <f>VLOOKUP(J126,Prowadzacy!$F$3:$K$116,5,FALSE)</f>
        <v>K37W05D02</v>
      </c>
      <c r="P126" s="20" t="str">
        <f>VLOOKUP(J126,Prowadzacy!$F$3:$K$116,6,FALSE)</f>
        <v>ZNEMAP</v>
      </c>
      <c r="Q126" s="34" t="s">
        <v>985</v>
      </c>
      <c r="R126" s="20" t="str">
        <f>VLOOKUP(Q126,Prowadzacy!$F$3:$K$116,2,FALSE)</f>
        <v>Krzysztof</v>
      </c>
      <c r="S126" s="20" t="str">
        <f>VLOOKUP(Q126,Prowadzacy!$F$3:$K$116,3,FALSE)</f>
        <v>Paweł</v>
      </c>
      <c r="T126" s="20" t="str">
        <f>VLOOKUP(Q126,Prowadzacy!$F$3:$K$116,4,FALSE)</f>
        <v>Dyrcz</v>
      </c>
      <c r="U126" s="20" t="str">
        <f>VLOOKUP(Q126,Prowadzacy!$F$3:$M$116,8,FALSE)</f>
        <v xml:space="preserve">Krzysztof | Dyrcz | Dr inż. |  ( 05307 ) </v>
      </c>
      <c r="V126" s="35"/>
      <c r="W126" s="34" t="s">
        <v>217</v>
      </c>
      <c r="X126" s="35"/>
      <c r="Y126" s="34"/>
      <c r="Z126" s="10"/>
      <c r="AA126" s="9"/>
      <c r="AB126" s="9"/>
      <c r="AC126" s="9"/>
      <c r="AD126" s="9"/>
      <c r="AE126" s="9"/>
      <c r="AF126" s="9"/>
      <c r="AG126" s="9"/>
      <c r="AH126" s="9"/>
      <c r="AI126" s="9"/>
      <c r="AJ126" s="9"/>
      <c r="AK126" s="9"/>
    </row>
    <row r="127" spans="1:37" ht="103.5">
      <c r="A127" s="151">
        <v>122</v>
      </c>
      <c r="B127" s="20" t="str">
        <f>VLOOKUP(E127,studia!$F$1:$I$10,2,FALSE)</f>
        <v>Automatyka Przemysłowa</v>
      </c>
      <c r="C127" s="20" t="str">
        <f>VLOOKUP(E127,studia!$F$1:$I$10,3,FALSE)</f>
        <v>mgr</v>
      </c>
      <c r="D127" s="20" t="str">
        <f>VLOOKUP(E127,studia!$F$1:$I$10,4,FALSE)</f>
        <v>AMU</v>
      </c>
      <c r="E127" s="35" t="s">
        <v>579</v>
      </c>
      <c r="F127" s="158" t="s">
        <v>2179</v>
      </c>
      <c r="G127" s="35" t="s">
        <v>1224</v>
      </c>
      <c r="H127" s="35" t="s">
        <v>1225</v>
      </c>
      <c r="I127" s="35" t="s">
        <v>1226</v>
      </c>
      <c r="J127" s="35" t="s">
        <v>1214</v>
      </c>
      <c r="K127" s="19" t="str">
        <f>VLOOKUP(J127,Prowadzacy!$F$3:$J$116,2,FALSE)</f>
        <v>Piotr</v>
      </c>
      <c r="L127" s="19" t="str">
        <f>VLOOKUP(J127,Prowadzacy!$F$3:$K$116,3,FALSE)</f>
        <v>Jóżef</v>
      </c>
      <c r="M127" s="19" t="str">
        <f>VLOOKUP(J127,Prowadzacy!$F$3:$K$116,4,FALSE)</f>
        <v>Serkies</v>
      </c>
      <c r="N127" s="20" t="str">
        <f>VLOOKUP(J127,Prowadzacy!$F$3:$M$116,8,FALSE)</f>
        <v xml:space="preserve">Piotr | Serkies | Dr hab. inż. |  ( 05383 ) </v>
      </c>
      <c r="O127" s="19" t="str">
        <f>VLOOKUP(J127,Prowadzacy!$F$3:$K$116,5,FALSE)</f>
        <v>K37W05D02</v>
      </c>
      <c r="P127" s="20" t="str">
        <f>VLOOKUP(J127,Prowadzacy!$F$3:$K$116,6,FALSE)</f>
        <v>ZNEMAP</v>
      </c>
      <c r="Q127" s="34" t="s">
        <v>1280</v>
      </c>
      <c r="R127" s="20" t="str">
        <f>VLOOKUP(Q127,Prowadzacy!$F$3:$K$116,2,FALSE)</f>
        <v>Marcin</v>
      </c>
      <c r="S127" s="20">
        <f>VLOOKUP(Q127,Prowadzacy!$F$3:$K$116,3,FALSE)</f>
        <v>0</v>
      </c>
      <c r="T127" s="20" t="str">
        <f>VLOOKUP(Q127,Prowadzacy!$F$3:$K$116,4,FALSE)</f>
        <v>Wolkiewicz</v>
      </c>
      <c r="U127" s="20" t="str">
        <f>VLOOKUP(Q127,Prowadzacy!$F$3:$M$116,8,FALSE)</f>
        <v xml:space="preserve">Marcin | Wolkiewicz | Dr hab. inż. |  ( 05377 ) </v>
      </c>
      <c r="V127" s="35"/>
      <c r="W127" s="34" t="s">
        <v>217</v>
      </c>
      <c r="X127" s="35"/>
      <c r="Y127" s="34"/>
      <c r="Z127" s="10"/>
      <c r="AA127" s="9"/>
      <c r="AB127" s="9"/>
      <c r="AC127" s="9"/>
      <c r="AD127" s="9"/>
      <c r="AE127" s="9"/>
      <c r="AF127" s="9"/>
      <c r="AG127" s="9"/>
      <c r="AH127" s="9"/>
      <c r="AI127" s="9"/>
      <c r="AJ127" s="9"/>
      <c r="AK127" s="9"/>
    </row>
    <row r="128" spans="1:37" ht="116.25">
      <c r="A128" s="151">
        <v>123</v>
      </c>
      <c r="B128" s="20" t="str">
        <f>VLOOKUP(E128,studia!$F$1:$I$10,2,FALSE)</f>
        <v>Automatyka Przemysłowa</v>
      </c>
      <c r="C128" s="20" t="str">
        <f>VLOOKUP(E128,studia!$F$1:$I$10,3,FALSE)</f>
        <v>mgr</v>
      </c>
      <c r="D128" s="20" t="str">
        <f>VLOOKUP(E128,studia!$F$1:$I$10,4,FALSE)</f>
        <v>AMU</v>
      </c>
      <c r="E128" s="35" t="s">
        <v>579</v>
      </c>
      <c r="F128" s="157"/>
      <c r="G128" s="35" t="s">
        <v>1227</v>
      </c>
      <c r="H128" s="35" t="s">
        <v>1228</v>
      </c>
      <c r="I128" s="35" t="s">
        <v>1229</v>
      </c>
      <c r="J128" s="35" t="s">
        <v>1214</v>
      </c>
      <c r="K128" s="19" t="str">
        <f>VLOOKUP(J128,Prowadzacy!$F$3:$J$116,2,FALSE)</f>
        <v>Piotr</v>
      </c>
      <c r="L128" s="19" t="str">
        <f>VLOOKUP(J128,Prowadzacy!$F$3:$K$116,3,FALSE)</f>
        <v>Jóżef</v>
      </c>
      <c r="M128" s="19" t="str">
        <f>VLOOKUP(J128,Prowadzacy!$F$3:$K$116,4,FALSE)</f>
        <v>Serkies</v>
      </c>
      <c r="N128" s="20" t="str">
        <f>VLOOKUP(J128,Prowadzacy!$F$3:$M$116,8,FALSE)</f>
        <v xml:space="preserve">Piotr | Serkies | Dr hab. inż. |  ( 05383 ) </v>
      </c>
      <c r="O128" s="19" t="str">
        <f>VLOOKUP(J128,Prowadzacy!$F$3:$K$116,5,FALSE)</f>
        <v>K37W05D02</v>
      </c>
      <c r="P128" s="20" t="str">
        <f>VLOOKUP(J128,Prowadzacy!$F$3:$K$116,6,FALSE)</f>
        <v>ZNEMAP</v>
      </c>
      <c r="Q128" s="34" t="s">
        <v>1250</v>
      </c>
      <c r="R128" s="20" t="str">
        <f>VLOOKUP(Q128,Prowadzacy!$F$3:$K$116,2,FALSE)</f>
        <v>Krzysztof</v>
      </c>
      <c r="S128" s="20">
        <f>VLOOKUP(Q128,Prowadzacy!$F$3:$K$116,3,FALSE)</f>
        <v>0</v>
      </c>
      <c r="T128" s="20" t="str">
        <f>VLOOKUP(Q128,Prowadzacy!$F$3:$K$116,4,FALSE)</f>
        <v>Szabat</v>
      </c>
      <c r="U128" s="20" t="str">
        <f>VLOOKUP(Q128,Prowadzacy!$F$3:$M$116,8,FALSE)</f>
        <v xml:space="preserve">Krzysztof | Szabat | Prof. dr hab. inż. |  ( 05344 ) </v>
      </c>
      <c r="V128" s="35"/>
      <c r="W128" s="34" t="s">
        <v>217</v>
      </c>
      <c r="X128" s="35"/>
      <c r="Y128" s="34"/>
      <c r="Z128" s="10"/>
      <c r="AA128" s="9"/>
      <c r="AB128" s="9"/>
      <c r="AC128" s="9"/>
      <c r="AD128" s="9"/>
      <c r="AE128" s="9"/>
      <c r="AF128" s="9"/>
      <c r="AG128" s="9"/>
      <c r="AH128" s="9"/>
      <c r="AI128" s="9"/>
      <c r="AJ128" s="9"/>
      <c r="AK128" s="9"/>
    </row>
    <row r="129" spans="1:37" ht="129">
      <c r="A129" s="151">
        <v>124</v>
      </c>
      <c r="B129" s="20" t="str">
        <f>VLOOKUP(E129,studia!$F$1:$I$10,2,FALSE)</f>
        <v>Automatyka Przemysłowa</v>
      </c>
      <c r="C129" s="20" t="str">
        <f>VLOOKUP(E129,studia!$F$1:$I$10,3,FALSE)</f>
        <v>mgr</v>
      </c>
      <c r="D129" s="20" t="str">
        <f>VLOOKUP(E129,studia!$F$1:$I$10,4,FALSE)</f>
        <v>AMU</v>
      </c>
      <c r="E129" s="35" t="s">
        <v>579</v>
      </c>
      <c r="F129" s="158" t="s">
        <v>2179</v>
      </c>
      <c r="G129" s="35" t="s">
        <v>1230</v>
      </c>
      <c r="H129" s="35" t="s">
        <v>1231</v>
      </c>
      <c r="I129" s="35" t="s">
        <v>1232</v>
      </c>
      <c r="J129" s="35" t="s">
        <v>1214</v>
      </c>
      <c r="K129" s="19" t="str">
        <f>VLOOKUP(J129,Prowadzacy!$F$3:$J$116,2,FALSE)</f>
        <v>Piotr</v>
      </c>
      <c r="L129" s="19" t="str">
        <f>VLOOKUP(J129,Prowadzacy!$F$3:$K$116,3,FALSE)</f>
        <v>Jóżef</v>
      </c>
      <c r="M129" s="19" t="str">
        <f>VLOOKUP(J129,Prowadzacy!$F$3:$K$116,4,FALSE)</f>
        <v>Serkies</v>
      </c>
      <c r="N129" s="20" t="str">
        <f>VLOOKUP(J129,Prowadzacy!$F$3:$M$116,8,FALSE)</f>
        <v xml:space="preserve">Piotr | Serkies | Dr hab. inż. |  ( 05383 ) </v>
      </c>
      <c r="O129" s="19" t="str">
        <f>VLOOKUP(J129,Prowadzacy!$F$3:$K$116,5,FALSE)</f>
        <v>K37W05D02</v>
      </c>
      <c r="P129" s="20" t="str">
        <f>VLOOKUP(J129,Prowadzacy!$F$3:$K$116,6,FALSE)</f>
        <v>ZNEMAP</v>
      </c>
      <c r="Q129" s="34" t="s">
        <v>1264</v>
      </c>
      <c r="R129" s="20" t="str">
        <f>VLOOKUP(Q129,Prowadzacy!$F$3:$K$116,2,FALSE)</f>
        <v>Grzegorz</v>
      </c>
      <c r="S129" s="20" t="str">
        <f>VLOOKUP(Q129,Prowadzacy!$F$3:$K$116,3,FALSE)</f>
        <v>Jakub</v>
      </c>
      <c r="T129" s="20" t="str">
        <f>VLOOKUP(Q129,Prowadzacy!$F$3:$K$116,4,FALSE)</f>
        <v>Tarchała</v>
      </c>
      <c r="U129" s="20" t="str">
        <f>VLOOKUP(Q129,Prowadzacy!$F$3:$M$116,8,FALSE)</f>
        <v xml:space="preserve">Grzegorz | Tarchała | Dr hab. inż. |  ( 05385 ) </v>
      </c>
      <c r="V129" s="35"/>
      <c r="W129" s="34" t="s">
        <v>217</v>
      </c>
      <c r="X129" s="35"/>
      <c r="Y129" s="34"/>
      <c r="Z129" s="10"/>
      <c r="AA129" s="9"/>
      <c r="AB129" s="9"/>
      <c r="AC129" s="9"/>
      <c r="AD129" s="9"/>
      <c r="AE129" s="9"/>
      <c r="AF129" s="9"/>
      <c r="AG129" s="9"/>
      <c r="AH129" s="9"/>
      <c r="AI129" s="9"/>
      <c r="AJ129" s="9"/>
      <c r="AK129" s="9"/>
    </row>
    <row r="130" spans="1:37" ht="154.5">
      <c r="A130" s="151">
        <v>125</v>
      </c>
      <c r="B130" s="20" t="str">
        <f>VLOOKUP(E130,studia!$F$1:$I$10,2,FALSE)</f>
        <v>Automatyka Przemysłowa</v>
      </c>
      <c r="C130" s="20" t="str">
        <f>VLOOKUP(E130,studia!$F$1:$I$10,3,FALSE)</f>
        <v>mgr</v>
      </c>
      <c r="D130" s="20" t="str">
        <f>VLOOKUP(E130,studia!$F$1:$I$10,4,FALSE)</f>
        <v>AMU</v>
      </c>
      <c r="E130" s="35" t="s">
        <v>579</v>
      </c>
      <c r="F130" s="157"/>
      <c r="G130" s="35" t="s">
        <v>1242</v>
      </c>
      <c r="H130" s="35" t="s">
        <v>1243</v>
      </c>
      <c r="I130" s="35" t="s">
        <v>1545</v>
      </c>
      <c r="J130" s="35" t="s">
        <v>1236</v>
      </c>
      <c r="K130" s="19" t="str">
        <f>VLOOKUP(J130,Prowadzacy!$F$3:$J$116,2,FALSE)</f>
        <v>Maciej</v>
      </c>
      <c r="L130" s="19">
        <f>VLOOKUP(J130,Prowadzacy!$F$3:$K$116,3,FALSE)</f>
        <v>0</v>
      </c>
      <c r="M130" s="19" t="str">
        <f>VLOOKUP(J130,Prowadzacy!$F$3:$K$116,4,FALSE)</f>
        <v>Skowron</v>
      </c>
      <c r="N130" s="20" t="str">
        <f>VLOOKUP(J130,Prowadzacy!$F$3:$M$116,8,FALSE)</f>
        <v xml:space="preserve">Maciej | Skowron | Dr inż. |  ( p0531 ) </v>
      </c>
      <c r="O130" s="19" t="str">
        <f>VLOOKUP(J130,Prowadzacy!$F$3:$K$116,5,FALSE)</f>
        <v>K37W05D02</v>
      </c>
      <c r="P130" s="20">
        <f>VLOOKUP(J130,Prowadzacy!$F$3:$K$116,6,FALSE)</f>
        <v>0</v>
      </c>
      <c r="Q130" s="34" t="s">
        <v>1280</v>
      </c>
      <c r="R130" s="20" t="str">
        <f>VLOOKUP(Q130,Prowadzacy!$F$3:$K$116,2,FALSE)</f>
        <v>Marcin</v>
      </c>
      <c r="S130" s="20">
        <f>VLOOKUP(Q130,Prowadzacy!$F$3:$K$116,3,FALSE)</f>
        <v>0</v>
      </c>
      <c r="T130" s="20" t="str">
        <f>VLOOKUP(Q130,Prowadzacy!$F$3:$K$116,4,FALSE)</f>
        <v>Wolkiewicz</v>
      </c>
      <c r="U130" s="20" t="str">
        <f>VLOOKUP(Q130,Prowadzacy!$F$3:$M$116,8,FALSE)</f>
        <v xml:space="preserve">Marcin | Wolkiewicz | Dr hab. inż. |  ( 05377 ) </v>
      </c>
      <c r="V130" s="35"/>
      <c r="W130" s="34" t="s">
        <v>217</v>
      </c>
      <c r="X130" s="35"/>
      <c r="Y130" s="34"/>
      <c r="Z130" s="10"/>
      <c r="AA130" s="9"/>
      <c r="AB130" s="9"/>
      <c r="AC130" s="9"/>
      <c r="AD130" s="9"/>
      <c r="AE130" s="9"/>
      <c r="AF130" s="9"/>
      <c r="AG130" s="9"/>
      <c r="AH130" s="9"/>
      <c r="AI130" s="9"/>
      <c r="AJ130" s="9"/>
      <c r="AK130" s="9"/>
    </row>
    <row r="131" spans="1:37" ht="129">
      <c r="A131" s="151">
        <v>126</v>
      </c>
      <c r="B131" s="20" t="str">
        <f>VLOOKUP(E131,studia!$F$1:$I$10,2,FALSE)</f>
        <v>Automatyka Przemysłowa</v>
      </c>
      <c r="C131" s="20" t="str">
        <f>VLOOKUP(E131,studia!$F$1:$I$10,3,FALSE)</f>
        <v>mgr</v>
      </c>
      <c r="D131" s="20" t="str">
        <f>VLOOKUP(E131,studia!$F$1:$I$10,4,FALSE)</f>
        <v>AMU</v>
      </c>
      <c r="E131" s="35" t="s">
        <v>579</v>
      </c>
      <c r="F131" s="157"/>
      <c r="G131" s="35" t="s">
        <v>1244</v>
      </c>
      <c r="H131" s="35" t="s">
        <v>1245</v>
      </c>
      <c r="I131" s="35" t="s">
        <v>1246</v>
      </c>
      <c r="J131" s="35" t="s">
        <v>1236</v>
      </c>
      <c r="K131" s="19" t="str">
        <f>VLOOKUP(J131,Prowadzacy!$F$3:$J$116,2,FALSE)</f>
        <v>Maciej</v>
      </c>
      <c r="L131" s="19">
        <f>VLOOKUP(J131,Prowadzacy!$F$3:$K$116,3,FALSE)</f>
        <v>0</v>
      </c>
      <c r="M131" s="19" t="str">
        <f>VLOOKUP(J131,Prowadzacy!$F$3:$K$116,4,FALSE)</f>
        <v>Skowron</v>
      </c>
      <c r="N131" s="20" t="str">
        <f>VLOOKUP(J131,Prowadzacy!$F$3:$M$116,8,FALSE)</f>
        <v xml:space="preserve">Maciej | Skowron | Dr inż. |  ( p0531 ) </v>
      </c>
      <c r="O131" s="19" t="str">
        <f>VLOOKUP(J131,Prowadzacy!$F$3:$K$116,5,FALSE)</f>
        <v>K37W05D02</v>
      </c>
      <c r="P131" s="20">
        <f>VLOOKUP(J131,Prowadzacy!$F$3:$K$116,6,FALSE)</f>
        <v>0</v>
      </c>
      <c r="Q131" s="34" t="s">
        <v>1280</v>
      </c>
      <c r="R131" s="20" t="str">
        <f>VLOOKUP(Q131,Prowadzacy!$F$3:$K$116,2,FALSE)</f>
        <v>Marcin</v>
      </c>
      <c r="S131" s="20">
        <f>VLOOKUP(Q131,Prowadzacy!$F$3:$K$116,3,FALSE)</f>
        <v>0</v>
      </c>
      <c r="T131" s="20" t="str">
        <f>VLOOKUP(Q131,Prowadzacy!$F$3:$K$116,4,FALSE)</f>
        <v>Wolkiewicz</v>
      </c>
      <c r="U131" s="20" t="str">
        <f>VLOOKUP(Q131,Prowadzacy!$F$3:$M$116,8,FALSE)</f>
        <v xml:space="preserve">Marcin | Wolkiewicz | Dr hab. inż. |  ( 05377 ) </v>
      </c>
      <c r="V131" s="35"/>
      <c r="W131" s="34" t="s">
        <v>217</v>
      </c>
      <c r="X131" s="35"/>
      <c r="Y131" s="34"/>
      <c r="Z131" s="10"/>
      <c r="AA131" s="9"/>
      <c r="AB131" s="9"/>
      <c r="AC131" s="9"/>
      <c r="AD131" s="9"/>
      <c r="AE131" s="9"/>
      <c r="AF131" s="9"/>
      <c r="AG131" s="9"/>
      <c r="AH131" s="9"/>
      <c r="AI131" s="9"/>
      <c r="AJ131" s="9"/>
      <c r="AK131" s="9"/>
    </row>
    <row r="132" spans="1:37" ht="192.75">
      <c r="A132" s="151">
        <v>127</v>
      </c>
      <c r="B132" s="20" t="str">
        <f>VLOOKUP(E132,studia!$F$1:$I$10,2,FALSE)</f>
        <v>Automatyka Przemysłowa</v>
      </c>
      <c r="C132" s="20" t="str">
        <f>VLOOKUP(E132,studia!$F$1:$I$10,3,FALSE)</f>
        <v>mgr</v>
      </c>
      <c r="D132" s="20" t="str">
        <f>VLOOKUP(E132,studia!$F$1:$I$10,4,FALSE)</f>
        <v>AMU</v>
      </c>
      <c r="E132" s="35" t="s">
        <v>579</v>
      </c>
      <c r="F132" s="157"/>
      <c r="G132" s="35" t="s">
        <v>1520</v>
      </c>
      <c r="H132" s="35" t="s">
        <v>1247</v>
      </c>
      <c r="I132" s="35" t="s">
        <v>1248</v>
      </c>
      <c r="J132" s="35" t="s">
        <v>1236</v>
      </c>
      <c r="K132" s="19" t="str">
        <f>VLOOKUP(J132,Prowadzacy!$F$3:$J$116,2,FALSE)</f>
        <v>Maciej</v>
      </c>
      <c r="L132" s="19">
        <f>VLOOKUP(J132,Prowadzacy!$F$3:$K$116,3,FALSE)</f>
        <v>0</v>
      </c>
      <c r="M132" s="19" t="str">
        <f>VLOOKUP(J132,Prowadzacy!$F$3:$K$116,4,FALSE)</f>
        <v>Skowron</v>
      </c>
      <c r="N132" s="20" t="str">
        <f>VLOOKUP(J132,Prowadzacy!$F$3:$M$116,8,FALSE)</f>
        <v xml:space="preserve">Maciej | Skowron | Dr inż. |  ( p0531 ) </v>
      </c>
      <c r="O132" s="19" t="str">
        <f>VLOOKUP(J132,Prowadzacy!$F$3:$K$116,5,FALSE)</f>
        <v>K37W05D02</v>
      </c>
      <c r="P132" s="20">
        <f>VLOOKUP(J132,Prowadzacy!$F$3:$K$116,6,FALSE)</f>
        <v>0</v>
      </c>
      <c r="Q132" s="34" t="s">
        <v>1280</v>
      </c>
      <c r="R132" s="20" t="str">
        <f>VLOOKUP(Q132,Prowadzacy!$F$3:$K$116,2,FALSE)</f>
        <v>Marcin</v>
      </c>
      <c r="S132" s="20">
        <f>VLOOKUP(Q132,Prowadzacy!$F$3:$K$116,3,FALSE)</f>
        <v>0</v>
      </c>
      <c r="T132" s="20" t="str">
        <f>VLOOKUP(Q132,Prowadzacy!$F$3:$K$116,4,FALSE)</f>
        <v>Wolkiewicz</v>
      </c>
      <c r="U132" s="20" t="str">
        <f>VLOOKUP(Q132,Prowadzacy!$F$3:$M$116,8,FALSE)</f>
        <v xml:space="preserve">Marcin | Wolkiewicz | Dr hab. inż. |  ( 05377 ) </v>
      </c>
      <c r="V132" s="35"/>
      <c r="W132" s="34" t="s">
        <v>217</v>
      </c>
      <c r="X132" s="35"/>
      <c r="Y132" s="34"/>
      <c r="Z132" s="10"/>
      <c r="AA132" s="9"/>
      <c r="AB132" s="9"/>
      <c r="AC132" s="9"/>
      <c r="AD132" s="9"/>
      <c r="AE132" s="9"/>
      <c r="AF132" s="9"/>
      <c r="AG132" s="9"/>
      <c r="AH132" s="9"/>
      <c r="AI132" s="9"/>
      <c r="AJ132" s="9"/>
      <c r="AK132" s="9"/>
    </row>
    <row r="133" spans="1:37" ht="129">
      <c r="A133" s="151">
        <v>128</v>
      </c>
      <c r="B133" s="20" t="str">
        <f>VLOOKUP(E133,studia!$F$1:$I$10,2,FALSE)</f>
        <v>Automatyka Przemysłowa</v>
      </c>
      <c r="C133" s="20" t="str">
        <f>VLOOKUP(E133,studia!$F$1:$I$10,3,FALSE)</f>
        <v>mgr</v>
      </c>
      <c r="D133" s="20" t="str">
        <f>VLOOKUP(E133,studia!$F$1:$I$10,4,FALSE)</f>
        <v>AMU</v>
      </c>
      <c r="E133" s="35" t="s">
        <v>579</v>
      </c>
      <c r="F133" s="157"/>
      <c r="G133" s="35" t="s">
        <v>1257</v>
      </c>
      <c r="H133" s="35" t="s">
        <v>1258</v>
      </c>
      <c r="I133" s="35" t="s">
        <v>1259</v>
      </c>
      <c r="J133" s="35" t="s">
        <v>1250</v>
      </c>
      <c r="K133" s="19" t="str">
        <f>VLOOKUP(J133,Prowadzacy!$F$3:$J$116,2,FALSE)</f>
        <v>Krzysztof</v>
      </c>
      <c r="L133" s="19">
        <f>VLOOKUP(J133,Prowadzacy!$F$3:$K$116,3,FALSE)</f>
        <v>0</v>
      </c>
      <c r="M133" s="19" t="str">
        <f>VLOOKUP(J133,Prowadzacy!$F$3:$K$116,4,FALSE)</f>
        <v>Szabat</v>
      </c>
      <c r="N133" s="20" t="str">
        <f>VLOOKUP(J133,Prowadzacy!$F$3:$M$116,8,FALSE)</f>
        <v xml:space="preserve">Krzysztof | Szabat | Prof. dr hab. inż. |  ( 05344 ) </v>
      </c>
      <c r="O133" s="19" t="str">
        <f>VLOOKUP(J133,Prowadzacy!$F$3:$K$116,5,FALSE)</f>
        <v>K37W05D02</v>
      </c>
      <c r="P133" s="20" t="str">
        <f>VLOOKUP(J133,Prowadzacy!$F$3:$K$116,6,FALSE)</f>
        <v>ZNEMAP</v>
      </c>
      <c r="Q133" s="34" t="s">
        <v>1297</v>
      </c>
      <c r="R133" s="20" t="str">
        <f>VLOOKUP(Q133,Prowadzacy!$F$3:$K$116,2,FALSE)</f>
        <v>Karol</v>
      </c>
      <c r="S133" s="20">
        <f>VLOOKUP(Q133,Prowadzacy!$F$3:$K$116,3,FALSE)</f>
        <v>0</v>
      </c>
      <c r="T133" s="20" t="str">
        <f>VLOOKUP(Q133,Prowadzacy!$F$3:$K$116,4,FALSE)</f>
        <v>Wróbel</v>
      </c>
      <c r="U133" s="20" t="str">
        <f>VLOOKUP(Q133,Prowadzacy!$F$3:$M$116,8,FALSE)</f>
        <v xml:space="preserve">Karol | Wróbel | Dr inż. |  ( 053112 ) </v>
      </c>
      <c r="V133" s="35"/>
      <c r="W133" s="34" t="s">
        <v>217</v>
      </c>
      <c r="X133" s="35"/>
      <c r="Y133" s="34"/>
      <c r="Z133" s="10"/>
      <c r="AA133" s="9"/>
      <c r="AB133" s="9"/>
      <c r="AC133" s="9"/>
      <c r="AD133" s="9"/>
      <c r="AE133" s="9"/>
      <c r="AF133" s="9"/>
      <c r="AG133" s="9"/>
      <c r="AH133" s="9"/>
      <c r="AI133" s="9"/>
      <c r="AJ133" s="9"/>
      <c r="AK133" s="9"/>
    </row>
    <row r="134" spans="1:37" ht="141.75">
      <c r="A134" s="151">
        <v>129</v>
      </c>
      <c r="B134" s="20" t="str">
        <f>VLOOKUP(E134,studia!$F$1:$I$10,2,FALSE)</f>
        <v>Automatyka Przemysłowa</v>
      </c>
      <c r="C134" s="20" t="str">
        <f>VLOOKUP(E134,studia!$F$1:$I$10,3,FALSE)</f>
        <v>mgr</v>
      </c>
      <c r="D134" s="20" t="str">
        <f>VLOOKUP(E134,studia!$F$1:$I$10,4,FALSE)</f>
        <v>AMU</v>
      </c>
      <c r="E134" s="35" t="s">
        <v>579</v>
      </c>
      <c r="F134" s="157"/>
      <c r="G134" s="35" t="s">
        <v>1260</v>
      </c>
      <c r="H134" s="35" t="s">
        <v>1261</v>
      </c>
      <c r="I134" s="35" t="s">
        <v>1546</v>
      </c>
      <c r="J134" s="35" t="s">
        <v>1250</v>
      </c>
      <c r="K134" s="19" t="str">
        <f>VLOOKUP(J134,Prowadzacy!$F$3:$J$116,2,FALSE)</f>
        <v>Krzysztof</v>
      </c>
      <c r="L134" s="19">
        <f>VLOOKUP(J134,Prowadzacy!$F$3:$K$116,3,FALSE)</f>
        <v>0</v>
      </c>
      <c r="M134" s="19" t="str">
        <f>VLOOKUP(J134,Prowadzacy!$F$3:$K$116,4,FALSE)</f>
        <v>Szabat</v>
      </c>
      <c r="N134" s="20" t="str">
        <f>VLOOKUP(J134,Prowadzacy!$F$3:$M$116,8,FALSE)</f>
        <v xml:space="preserve">Krzysztof | Szabat | Prof. dr hab. inż. |  ( 05344 ) </v>
      </c>
      <c r="O134" s="19" t="str">
        <f>VLOOKUP(J134,Prowadzacy!$F$3:$K$116,5,FALSE)</f>
        <v>K37W05D02</v>
      </c>
      <c r="P134" s="20" t="str">
        <f>VLOOKUP(J134,Prowadzacy!$F$3:$K$116,6,FALSE)</f>
        <v>ZNEMAP</v>
      </c>
      <c r="Q134" s="34" t="s">
        <v>1297</v>
      </c>
      <c r="R134" s="20" t="str">
        <f>VLOOKUP(Q134,Prowadzacy!$F$3:$K$116,2,FALSE)</f>
        <v>Karol</v>
      </c>
      <c r="S134" s="20">
        <f>VLOOKUP(Q134,Prowadzacy!$F$3:$K$116,3,FALSE)</f>
        <v>0</v>
      </c>
      <c r="T134" s="20" t="str">
        <f>VLOOKUP(Q134,Prowadzacy!$F$3:$K$116,4,FALSE)</f>
        <v>Wróbel</v>
      </c>
      <c r="U134" s="20" t="str">
        <f>VLOOKUP(Q134,Prowadzacy!$F$3:$M$116,8,FALSE)</f>
        <v xml:space="preserve">Karol | Wróbel | Dr inż. |  ( 053112 ) </v>
      </c>
      <c r="V134" s="35"/>
      <c r="W134" s="34" t="s">
        <v>217</v>
      </c>
      <c r="X134" s="35"/>
      <c r="Y134" s="34"/>
      <c r="Z134" s="10"/>
      <c r="AA134" s="9"/>
      <c r="AB134" s="9"/>
      <c r="AC134" s="9"/>
      <c r="AD134" s="9"/>
      <c r="AE134" s="9"/>
      <c r="AF134" s="9"/>
      <c r="AG134" s="9"/>
      <c r="AH134" s="9"/>
      <c r="AI134" s="9"/>
      <c r="AJ134" s="9"/>
      <c r="AK134" s="9"/>
    </row>
    <row r="135" spans="1:37" ht="116.25">
      <c r="A135" s="151">
        <v>130</v>
      </c>
      <c r="B135" s="20" t="str">
        <f>VLOOKUP(E135,studia!$F$1:$I$10,2,FALSE)</f>
        <v>Automatyka Przemysłowa</v>
      </c>
      <c r="C135" s="20" t="str">
        <f>VLOOKUP(E135,studia!$F$1:$I$10,3,FALSE)</f>
        <v>mgr</v>
      </c>
      <c r="D135" s="20" t="str">
        <f>VLOOKUP(E135,studia!$F$1:$I$10,4,FALSE)</f>
        <v>AMU</v>
      </c>
      <c r="E135" s="35" t="s">
        <v>579</v>
      </c>
      <c r="F135" s="158" t="s">
        <v>2179</v>
      </c>
      <c r="G135" s="35" t="s">
        <v>1262</v>
      </c>
      <c r="H135" s="35" t="s">
        <v>1263</v>
      </c>
      <c r="I135" s="35" t="s">
        <v>1547</v>
      </c>
      <c r="J135" s="35" t="s">
        <v>1264</v>
      </c>
      <c r="K135" s="19" t="str">
        <f>VLOOKUP(J135,Prowadzacy!$F$3:$J$116,2,FALSE)</f>
        <v>Grzegorz</v>
      </c>
      <c r="L135" s="19" t="str">
        <f>VLOOKUP(J135,Prowadzacy!$F$3:$K$116,3,FALSE)</f>
        <v>Jakub</v>
      </c>
      <c r="M135" s="19" t="str">
        <f>VLOOKUP(J135,Prowadzacy!$F$3:$K$116,4,FALSE)</f>
        <v>Tarchała</v>
      </c>
      <c r="N135" s="20" t="str">
        <f>VLOOKUP(J135,Prowadzacy!$F$3:$M$116,8,FALSE)</f>
        <v xml:space="preserve">Grzegorz | Tarchała | Dr hab. inż. |  ( 05385 ) </v>
      </c>
      <c r="O135" s="19" t="str">
        <f>VLOOKUP(J135,Prowadzacy!$F$3:$K$116,5,FALSE)</f>
        <v>K37W05D02</v>
      </c>
      <c r="P135" s="20" t="str">
        <f>VLOOKUP(J135,Prowadzacy!$F$3:$K$116,6,FALSE)</f>
        <v>ZNEMAP</v>
      </c>
      <c r="Q135" s="34" t="s">
        <v>1214</v>
      </c>
      <c r="R135" s="20" t="str">
        <f>VLOOKUP(Q135,Prowadzacy!$F$3:$K$116,2,FALSE)</f>
        <v>Piotr</v>
      </c>
      <c r="S135" s="20" t="str">
        <f>VLOOKUP(Q135,Prowadzacy!$F$3:$K$116,3,FALSE)</f>
        <v>Jóżef</v>
      </c>
      <c r="T135" s="20" t="str">
        <f>VLOOKUP(Q135,Prowadzacy!$F$3:$K$116,4,FALSE)</f>
        <v>Serkies</v>
      </c>
      <c r="U135" s="20" t="str">
        <f>VLOOKUP(Q135,Prowadzacy!$F$3:$M$116,8,FALSE)</f>
        <v xml:space="preserve">Piotr | Serkies | Dr hab. inż. |  ( 05383 ) </v>
      </c>
      <c r="V135" s="35"/>
      <c r="W135" s="34" t="s">
        <v>217</v>
      </c>
      <c r="X135" s="35"/>
      <c r="Y135" s="34"/>
      <c r="Z135" s="10"/>
      <c r="AA135" s="9"/>
      <c r="AB135" s="9"/>
      <c r="AC135" s="9"/>
      <c r="AD135" s="9"/>
      <c r="AE135" s="9"/>
      <c r="AF135" s="9"/>
      <c r="AG135" s="9"/>
      <c r="AH135" s="9"/>
      <c r="AI135" s="9"/>
      <c r="AJ135" s="9"/>
      <c r="AK135" s="9"/>
    </row>
    <row r="136" spans="1:37" ht="129">
      <c r="A136" s="151">
        <v>131</v>
      </c>
      <c r="B136" s="20" t="str">
        <f>VLOOKUP(E136,studia!$F$1:$I$10,2,FALSE)</f>
        <v>Automatyka Przemysłowa</v>
      </c>
      <c r="C136" s="20" t="str">
        <f>VLOOKUP(E136,studia!$F$1:$I$10,3,FALSE)</f>
        <v>mgr</v>
      </c>
      <c r="D136" s="20" t="str">
        <f>VLOOKUP(E136,studia!$F$1:$I$10,4,FALSE)</f>
        <v>AMU</v>
      </c>
      <c r="E136" s="35" t="s">
        <v>579</v>
      </c>
      <c r="F136" s="157"/>
      <c r="G136" s="35" t="s">
        <v>1276</v>
      </c>
      <c r="H136" s="35" t="s">
        <v>1277</v>
      </c>
      <c r="I136" s="35" t="s">
        <v>1278</v>
      </c>
      <c r="J136" s="35" t="s">
        <v>1264</v>
      </c>
      <c r="K136" s="19" t="str">
        <f>VLOOKUP(J136,Prowadzacy!$F$3:$J$116,2,FALSE)</f>
        <v>Grzegorz</v>
      </c>
      <c r="L136" s="19" t="str">
        <f>VLOOKUP(J136,Prowadzacy!$F$3:$K$116,3,FALSE)</f>
        <v>Jakub</v>
      </c>
      <c r="M136" s="19" t="str">
        <f>VLOOKUP(J136,Prowadzacy!$F$3:$K$116,4,FALSE)</f>
        <v>Tarchała</v>
      </c>
      <c r="N136" s="20" t="str">
        <f>VLOOKUP(J136,Prowadzacy!$F$3:$M$116,8,FALSE)</f>
        <v xml:space="preserve">Grzegorz | Tarchała | Dr hab. inż. |  ( 05385 ) </v>
      </c>
      <c r="O136" s="19" t="str">
        <f>VLOOKUP(J136,Prowadzacy!$F$3:$K$116,5,FALSE)</f>
        <v>K37W05D02</v>
      </c>
      <c r="P136" s="20" t="str">
        <f>VLOOKUP(J136,Prowadzacy!$F$3:$K$116,6,FALSE)</f>
        <v>ZNEMAP</v>
      </c>
      <c r="Q136" s="34" t="s">
        <v>1214</v>
      </c>
      <c r="R136" s="20" t="str">
        <f>VLOOKUP(Q136,Prowadzacy!$F$3:$K$116,2,FALSE)</f>
        <v>Piotr</v>
      </c>
      <c r="S136" s="20" t="str">
        <f>VLOOKUP(Q136,Prowadzacy!$F$3:$K$116,3,FALSE)</f>
        <v>Jóżef</v>
      </c>
      <c r="T136" s="20" t="str">
        <f>VLOOKUP(Q136,Prowadzacy!$F$3:$K$116,4,FALSE)</f>
        <v>Serkies</v>
      </c>
      <c r="U136" s="20" t="str">
        <f>VLOOKUP(Q136,Prowadzacy!$F$3:$M$116,8,FALSE)</f>
        <v xml:space="preserve">Piotr | Serkies | Dr hab. inż. |  ( 05383 ) </v>
      </c>
      <c r="V136" s="35"/>
      <c r="W136" s="34" t="s">
        <v>217</v>
      </c>
      <c r="X136" s="35"/>
      <c r="Y136" s="34"/>
      <c r="Z136" s="10"/>
      <c r="AA136" s="9"/>
      <c r="AB136" s="9"/>
      <c r="AC136" s="9"/>
      <c r="AD136" s="9"/>
      <c r="AE136" s="9"/>
      <c r="AF136" s="9"/>
      <c r="AG136" s="9"/>
      <c r="AH136" s="9"/>
      <c r="AI136" s="9"/>
      <c r="AJ136" s="9"/>
      <c r="AK136" s="9"/>
    </row>
    <row r="137" spans="1:37" ht="154.5">
      <c r="A137" s="151">
        <v>132</v>
      </c>
      <c r="B137" s="20" t="str">
        <f>VLOOKUP(E137,studia!$F$1:$I$10,2,FALSE)</f>
        <v>Automatyka Przemysłowa</v>
      </c>
      <c r="C137" s="20" t="str">
        <f>VLOOKUP(E137,studia!$F$1:$I$10,3,FALSE)</f>
        <v>mgr</v>
      </c>
      <c r="D137" s="20" t="str">
        <f>VLOOKUP(E137,studia!$F$1:$I$10,4,FALSE)</f>
        <v>AMU</v>
      </c>
      <c r="E137" s="35" t="s">
        <v>579</v>
      </c>
      <c r="F137" s="157"/>
      <c r="G137" s="35" t="s">
        <v>1286</v>
      </c>
      <c r="H137" s="35" t="s">
        <v>1287</v>
      </c>
      <c r="I137" s="35" t="s">
        <v>1288</v>
      </c>
      <c r="J137" s="35" t="s">
        <v>1280</v>
      </c>
      <c r="K137" s="19" t="str">
        <f>VLOOKUP(J137,Prowadzacy!$F$3:$J$116,2,FALSE)</f>
        <v>Marcin</v>
      </c>
      <c r="L137" s="19">
        <f>VLOOKUP(J137,Prowadzacy!$F$3:$K$116,3,FALSE)</f>
        <v>0</v>
      </c>
      <c r="M137" s="19" t="str">
        <f>VLOOKUP(J137,Prowadzacy!$F$3:$K$116,4,FALSE)</f>
        <v>Wolkiewicz</v>
      </c>
      <c r="N137" s="20" t="str">
        <f>VLOOKUP(J137,Prowadzacy!$F$3:$M$116,8,FALSE)</f>
        <v xml:space="preserve">Marcin | Wolkiewicz | Dr hab. inż. |  ( 05377 ) </v>
      </c>
      <c r="O137" s="19" t="str">
        <f>VLOOKUP(J137,Prowadzacy!$F$3:$K$116,5,FALSE)</f>
        <v>K37W05D02</v>
      </c>
      <c r="P137" s="20" t="str">
        <f>VLOOKUP(J137,Prowadzacy!$F$3:$K$116,6,FALSE)</f>
        <v>ZNEMAP</v>
      </c>
      <c r="Q137" s="34" t="s">
        <v>1311</v>
      </c>
      <c r="R137" s="20" t="str">
        <f>VLOOKUP(Q137,Prowadzacy!$F$3:$K$116,2,FALSE)</f>
        <v>Tomasz</v>
      </c>
      <c r="S137" s="20" t="str">
        <f>VLOOKUP(Q137,Prowadzacy!$F$3:$K$116,3,FALSE)</f>
        <v>Jacek</v>
      </c>
      <c r="T137" s="20" t="str">
        <f>VLOOKUP(Q137,Prowadzacy!$F$3:$K$116,4,FALSE)</f>
        <v>Zawilak</v>
      </c>
      <c r="U137" s="20" t="str">
        <f>VLOOKUP(Q137,Prowadzacy!$F$3:$M$116,8,FALSE)</f>
        <v xml:space="preserve">Tomasz | Zawilak | Dr inż. |  ( 05362 ) </v>
      </c>
      <c r="V137" s="35"/>
      <c r="W137" s="34" t="s">
        <v>217</v>
      </c>
      <c r="X137" s="35"/>
      <c r="Y137" s="34"/>
      <c r="Z137" s="10"/>
      <c r="AA137" s="9"/>
      <c r="AB137" s="9"/>
      <c r="AC137" s="9"/>
      <c r="AD137" s="9"/>
      <c r="AE137" s="9"/>
      <c r="AF137" s="9"/>
      <c r="AG137" s="9"/>
      <c r="AH137" s="9"/>
      <c r="AI137" s="9"/>
      <c r="AJ137" s="9"/>
      <c r="AK137" s="9"/>
    </row>
    <row r="138" spans="1:37" ht="154.5">
      <c r="A138" s="151">
        <v>133</v>
      </c>
      <c r="B138" s="20" t="str">
        <f>VLOOKUP(E138,studia!$F$1:$I$10,2,FALSE)</f>
        <v>Automatyka Przemysłowa</v>
      </c>
      <c r="C138" s="20" t="str">
        <f>VLOOKUP(E138,studia!$F$1:$I$10,3,FALSE)</f>
        <v>mgr</v>
      </c>
      <c r="D138" s="20" t="str">
        <f>VLOOKUP(E138,studia!$F$1:$I$10,4,FALSE)</f>
        <v>AMU</v>
      </c>
      <c r="E138" s="35" t="s">
        <v>579</v>
      </c>
      <c r="F138" s="158" t="s">
        <v>2179</v>
      </c>
      <c r="G138" s="35" t="s">
        <v>1894</v>
      </c>
      <c r="H138" s="35" t="s">
        <v>1895</v>
      </c>
      <c r="I138" s="35" t="s">
        <v>1289</v>
      </c>
      <c r="J138" s="35" t="s">
        <v>1280</v>
      </c>
      <c r="K138" s="19" t="str">
        <f>VLOOKUP(J138,Prowadzacy!$F$3:$J$116,2,FALSE)</f>
        <v>Marcin</v>
      </c>
      <c r="L138" s="19">
        <f>VLOOKUP(J138,Prowadzacy!$F$3:$K$116,3,FALSE)</f>
        <v>0</v>
      </c>
      <c r="M138" s="19" t="str">
        <f>VLOOKUP(J138,Prowadzacy!$F$3:$K$116,4,FALSE)</f>
        <v>Wolkiewicz</v>
      </c>
      <c r="N138" s="20" t="str">
        <f>VLOOKUP(J138,Prowadzacy!$F$3:$M$116,8,FALSE)</f>
        <v xml:space="preserve">Marcin | Wolkiewicz | Dr hab. inż. |  ( 05377 ) </v>
      </c>
      <c r="O138" s="19" t="str">
        <f>VLOOKUP(J138,Prowadzacy!$F$3:$K$116,5,FALSE)</f>
        <v>K37W05D02</v>
      </c>
      <c r="P138" s="20" t="str">
        <f>VLOOKUP(J138,Prowadzacy!$F$3:$K$116,6,FALSE)</f>
        <v>ZNEMAP</v>
      </c>
      <c r="Q138" s="34" t="s">
        <v>1331</v>
      </c>
      <c r="R138" s="20" t="str">
        <f>VLOOKUP(Q138,Prowadzacy!$F$3:$K$116,2,FALSE)</f>
        <v>Czesław</v>
      </c>
      <c r="S138" s="20" t="str">
        <f>VLOOKUP(Q138,Prowadzacy!$F$3:$K$116,3,FALSE)</f>
        <v>Tadeusz</v>
      </c>
      <c r="T138" s="20" t="str">
        <f>VLOOKUP(Q138,Prowadzacy!$F$3:$K$116,4,FALSE)</f>
        <v>Kowalski</v>
      </c>
      <c r="U138" s="20" t="str">
        <f>VLOOKUP(Q138,Prowadzacy!$F$3:$M$116,8,FALSE)</f>
        <v xml:space="preserve">Czesław | Kowalski | Prof. dr hab. inż. |  ( 05321 ) </v>
      </c>
      <c r="V138" s="35"/>
      <c r="W138" s="34" t="s">
        <v>217</v>
      </c>
      <c r="X138" s="35"/>
      <c r="Y138" s="34"/>
      <c r="Z138" s="10"/>
      <c r="AA138" s="9"/>
      <c r="AB138" s="9"/>
      <c r="AC138" s="9"/>
      <c r="AD138" s="9"/>
      <c r="AE138" s="9"/>
      <c r="AF138" s="9"/>
      <c r="AG138" s="9"/>
      <c r="AH138" s="9"/>
      <c r="AI138" s="9"/>
      <c r="AJ138" s="9"/>
      <c r="AK138" s="9"/>
    </row>
    <row r="139" spans="1:37" ht="154.5">
      <c r="A139" s="151">
        <v>134</v>
      </c>
      <c r="B139" s="20" t="str">
        <f>VLOOKUP(E139,studia!$F$1:$I$10,2,FALSE)</f>
        <v>Automatyka Przemysłowa</v>
      </c>
      <c r="C139" s="20" t="str">
        <f>VLOOKUP(E139,studia!$F$1:$I$10,3,FALSE)</f>
        <v>mgr</v>
      </c>
      <c r="D139" s="20" t="str">
        <f>VLOOKUP(E139,studia!$F$1:$I$10,4,FALSE)</f>
        <v>AMU</v>
      </c>
      <c r="E139" s="35" t="s">
        <v>579</v>
      </c>
      <c r="F139" s="157"/>
      <c r="G139" s="35" t="s">
        <v>1896</v>
      </c>
      <c r="H139" s="35" t="s">
        <v>1897</v>
      </c>
      <c r="I139" s="35" t="s">
        <v>1290</v>
      </c>
      <c r="J139" s="35" t="s">
        <v>1280</v>
      </c>
      <c r="K139" s="19" t="str">
        <f>VLOOKUP(J139,Prowadzacy!$F$3:$J$116,2,FALSE)</f>
        <v>Marcin</v>
      </c>
      <c r="L139" s="19">
        <f>VLOOKUP(J139,Prowadzacy!$F$3:$K$116,3,FALSE)</f>
        <v>0</v>
      </c>
      <c r="M139" s="19" t="str">
        <f>VLOOKUP(J139,Prowadzacy!$F$3:$K$116,4,FALSE)</f>
        <v>Wolkiewicz</v>
      </c>
      <c r="N139" s="20" t="str">
        <f>VLOOKUP(J139,Prowadzacy!$F$3:$M$116,8,FALSE)</f>
        <v xml:space="preserve">Marcin | Wolkiewicz | Dr hab. inż. |  ( 05377 ) </v>
      </c>
      <c r="O139" s="19" t="str">
        <f>VLOOKUP(J139,Prowadzacy!$F$3:$K$116,5,FALSE)</f>
        <v>K37W05D02</v>
      </c>
      <c r="P139" s="20" t="str">
        <f>VLOOKUP(J139,Prowadzacy!$F$3:$K$116,6,FALSE)</f>
        <v>ZNEMAP</v>
      </c>
      <c r="Q139" s="34" t="s">
        <v>1311</v>
      </c>
      <c r="R139" s="20" t="str">
        <f>VLOOKUP(Q139,Prowadzacy!$F$3:$K$116,2,FALSE)</f>
        <v>Tomasz</v>
      </c>
      <c r="S139" s="20" t="str">
        <f>VLOOKUP(Q139,Prowadzacy!$F$3:$K$116,3,FALSE)</f>
        <v>Jacek</v>
      </c>
      <c r="T139" s="20" t="str">
        <f>VLOOKUP(Q139,Prowadzacy!$F$3:$K$116,4,FALSE)</f>
        <v>Zawilak</v>
      </c>
      <c r="U139" s="20" t="str">
        <f>VLOOKUP(Q139,Prowadzacy!$F$3:$M$116,8,FALSE)</f>
        <v xml:space="preserve">Tomasz | Zawilak | Dr inż. |  ( 05362 ) </v>
      </c>
      <c r="V139" s="35"/>
      <c r="W139" s="34" t="s">
        <v>217</v>
      </c>
      <c r="X139" s="35"/>
      <c r="Y139" s="34"/>
      <c r="Z139" s="10"/>
      <c r="AA139" s="9"/>
      <c r="AB139" s="9"/>
      <c r="AC139" s="9"/>
      <c r="AD139" s="9"/>
      <c r="AE139" s="9"/>
      <c r="AF139" s="9"/>
      <c r="AG139" s="9"/>
      <c r="AH139" s="9"/>
      <c r="AI139" s="9"/>
      <c r="AJ139" s="9"/>
      <c r="AK139" s="9"/>
    </row>
    <row r="140" spans="1:37" ht="141.75">
      <c r="A140" s="151">
        <v>135</v>
      </c>
      <c r="B140" s="20" t="str">
        <f>VLOOKUP(E140,studia!$F$1:$I$10,2,FALSE)</f>
        <v>Automatyka Przemysłowa</v>
      </c>
      <c r="C140" s="20" t="str">
        <f>VLOOKUP(E140,studia!$F$1:$I$10,3,FALSE)</f>
        <v>mgr</v>
      </c>
      <c r="D140" s="20" t="str">
        <f>VLOOKUP(E140,studia!$F$1:$I$10,4,FALSE)</f>
        <v>AMU</v>
      </c>
      <c r="E140" s="35" t="s">
        <v>579</v>
      </c>
      <c r="F140" s="157"/>
      <c r="G140" s="35" t="s">
        <v>1291</v>
      </c>
      <c r="H140" s="35" t="s">
        <v>1292</v>
      </c>
      <c r="I140" s="35" t="s">
        <v>1293</v>
      </c>
      <c r="J140" s="35" t="s">
        <v>1280</v>
      </c>
      <c r="K140" s="19" t="str">
        <f>VLOOKUP(J140,Prowadzacy!$F$3:$J$116,2,FALSE)</f>
        <v>Marcin</v>
      </c>
      <c r="L140" s="19">
        <f>VLOOKUP(J140,Prowadzacy!$F$3:$K$116,3,FALSE)</f>
        <v>0</v>
      </c>
      <c r="M140" s="19" t="str">
        <f>VLOOKUP(J140,Prowadzacy!$F$3:$K$116,4,FALSE)</f>
        <v>Wolkiewicz</v>
      </c>
      <c r="N140" s="20" t="str">
        <f>VLOOKUP(J140,Prowadzacy!$F$3:$M$116,8,FALSE)</f>
        <v xml:space="preserve">Marcin | Wolkiewicz | Dr hab. inż. |  ( 05377 ) </v>
      </c>
      <c r="O140" s="19" t="str">
        <f>VLOOKUP(J140,Prowadzacy!$F$3:$K$116,5,FALSE)</f>
        <v>K37W05D02</v>
      </c>
      <c r="P140" s="20" t="str">
        <f>VLOOKUP(J140,Prowadzacy!$F$3:$K$116,6,FALSE)</f>
        <v>ZNEMAP</v>
      </c>
      <c r="Q140" s="34" t="s">
        <v>1331</v>
      </c>
      <c r="R140" s="20" t="str">
        <f>VLOOKUP(Q140,Prowadzacy!$F$3:$K$116,2,FALSE)</f>
        <v>Czesław</v>
      </c>
      <c r="S140" s="20" t="str">
        <f>VLOOKUP(Q140,Prowadzacy!$F$3:$K$116,3,FALSE)</f>
        <v>Tadeusz</v>
      </c>
      <c r="T140" s="20" t="str">
        <f>VLOOKUP(Q140,Prowadzacy!$F$3:$K$116,4,FALSE)</f>
        <v>Kowalski</v>
      </c>
      <c r="U140" s="20" t="str">
        <f>VLOOKUP(Q140,Prowadzacy!$F$3:$M$116,8,FALSE)</f>
        <v xml:space="preserve">Czesław | Kowalski | Prof. dr hab. inż. |  ( 05321 ) </v>
      </c>
      <c r="V140" s="35"/>
      <c r="W140" s="34" t="s">
        <v>217</v>
      </c>
      <c r="X140" s="35"/>
      <c r="Y140" s="34"/>
      <c r="Z140" s="10"/>
      <c r="AA140" s="9"/>
      <c r="AB140" s="9"/>
      <c r="AC140" s="9"/>
      <c r="AD140" s="9"/>
      <c r="AE140" s="9"/>
      <c r="AF140" s="9"/>
      <c r="AG140" s="9"/>
      <c r="AH140" s="9"/>
      <c r="AI140" s="9"/>
      <c r="AJ140" s="9"/>
      <c r="AK140" s="9"/>
    </row>
    <row r="141" spans="1:37" ht="78">
      <c r="A141" s="151">
        <v>136</v>
      </c>
      <c r="B141" s="20" t="str">
        <f>VLOOKUP(E141,studia!$F$1:$I$10,2,FALSE)</f>
        <v>Automatyka Przemysłowa</v>
      </c>
      <c r="C141" s="20" t="str">
        <f>VLOOKUP(E141,studia!$F$1:$I$10,3,FALSE)</f>
        <v>mgr</v>
      </c>
      <c r="D141" s="20" t="str">
        <f>VLOOKUP(E141,studia!$F$1:$I$10,4,FALSE)</f>
        <v>AMU</v>
      </c>
      <c r="E141" s="35" t="s">
        <v>579</v>
      </c>
      <c r="F141" s="158" t="s">
        <v>2179</v>
      </c>
      <c r="G141" s="35" t="s">
        <v>1852</v>
      </c>
      <c r="H141" s="35" t="s">
        <v>1900</v>
      </c>
      <c r="I141" s="35" t="s">
        <v>1403</v>
      </c>
      <c r="J141" s="35" t="s">
        <v>1399</v>
      </c>
      <c r="K141" s="19" t="str">
        <f>VLOOKUP(J141,Prowadzacy!$F$3:$J$116,2,FALSE)</f>
        <v>Michał</v>
      </c>
      <c r="L141" s="19">
        <f>VLOOKUP(J141,Prowadzacy!$F$3:$K$116,3,FALSE)</f>
        <v>0</v>
      </c>
      <c r="M141" s="19" t="str">
        <f>VLOOKUP(J141,Prowadzacy!$F$3:$K$116,4,FALSE)</f>
        <v>Jasiński</v>
      </c>
      <c r="N141" s="20" t="str">
        <f>VLOOKUP(J141,Prowadzacy!$F$3:$M$116,8,FALSE)</f>
        <v xml:space="preserve">Michał | Jasiński | Dr inż. |  ( p05180 ) </v>
      </c>
      <c r="O141" s="19" t="str">
        <f>VLOOKUP(J141,Prowadzacy!$F$3:$K$116,5,FALSE)</f>
        <v>K38W05D02</v>
      </c>
      <c r="P141" s="20" t="str">
        <f>VLOOKUP(J141,Prowadzacy!$F$3:$K$116,6,FALSE)</f>
        <v>ZET</v>
      </c>
      <c r="Q141" s="34" t="s">
        <v>1381</v>
      </c>
      <c r="R141" s="20" t="str">
        <f>VLOOKUP(Q141,Prowadzacy!$F$3:$K$116,2,FALSE)</f>
        <v>Dominika</v>
      </c>
      <c r="S141" s="20">
        <f>VLOOKUP(Q141,Prowadzacy!$F$3:$K$116,3,FALSE)</f>
        <v>0</v>
      </c>
      <c r="T141" s="20" t="str">
        <f>VLOOKUP(Q141,Prowadzacy!$F$3:$K$116,4,FALSE)</f>
        <v>Kaczorowska</v>
      </c>
      <c r="U141" s="20" t="str">
        <f>VLOOKUP(Q141,Prowadzacy!$F$3:$M$116,8,FALSE)</f>
        <v xml:space="preserve">Dominika | Kaczorowska | Dr inż. |  ( p05181 ) </v>
      </c>
      <c r="V141" s="35" t="s">
        <v>1490</v>
      </c>
      <c r="W141" s="34" t="s">
        <v>216</v>
      </c>
      <c r="X141" s="35" t="s">
        <v>1491</v>
      </c>
      <c r="Y141" s="34" t="s">
        <v>216</v>
      </c>
      <c r="Z141" s="10"/>
      <c r="AA141" s="9"/>
      <c r="AB141" s="9"/>
      <c r="AC141" s="9"/>
      <c r="AD141" s="9"/>
      <c r="AE141" s="9"/>
      <c r="AF141" s="9"/>
      <c r="AG141" s="9"/>
      <c r="AH141" s="9"/>
      <c r="AI141" s="9"/>
      <c r="AJ141" s="9"/>
      <c r="AK141" s="9"/>
    </row>
    <row r="142" spans="1:37" s="139" customFormat="1" ht="52.5">
      <c r="A142" s="151">
        <v>137</v>
      </c>
      <c r="B142" s="136" t="str">
        <f>VLOOKUP(E142,studia!$F$1:$I$10,2,FALSE)</f>
        <v>Automatyka Przemysłowa</v>
      </c>
      <c r="C142" s="136" t="str">
        <f>VLOOKUP(E142,studia!$F$1:$I$10,3,FALSE)</f>
        <v>mgr</v>
      </c>
      <c r="D142" s="136" t="str">
        <f>VLOOKUP(E142,studia!$F$1:$I$10,4,FALSE)</f>
        <v>AMU</v>
      </c>
      <c r="E142" s="144" t="s">
        <v>579</v>
      </c>
      <c r="F142" s="158" t="s">
        <v>2179</v>
      </c>
      <c r="G142" s="144" t="s">
        <v>1898</v>
      </c>
      <c r="H142" s="144" t="s">
        <v>1899</v>
      </c>
      <c r="I142" s="144" t="s">
        <v>1438</v>
      </c>
      <c r="J142" s="144" t="s">
        <v>1435</v>
      </c>
      <c r="K142" s="146" t="str">
        <f>VLOOKUP(J142,Prowadzacy!$F$3:$J$116,2,FALSE)</f>
        <v>Jacek</v>
      </c>
      <c r="L142" s="146" t="str">
        <f>VLOOKUP(J142,Prowadzacy!$F$3:$K$116,3,FALSE)</f>
        <v>Jerzy</v>
      </c>
      <c r="M142" s="146" t="str">
        <f>VLOOKUP(J142,Prowadzacy!$F$3:$K$116,4,FALSE)</f>
        <v>Rezmer</v>
      </c>
      <c r="N142" s="143" t="str">
        <f>VLOOKUP(J142,Prowadzacy!$F$3:$M$116,8,FALSE)</f>
        <v xml:space="preserve">Jacek | Rezmer | Dr hab. inż. |  ( 05120 ) </v>
      </c>
      <c r="O142" s="146" t="str">
        <f>VLOOKUP(J142,Prowadzacy!$F$3:$K$116,5,FALSE)</f>
        <v>K38W05D02</v>
      </c>
      <c r="P142" s="143" t="str">
        <f>VLOOKUP(J142,Prowadzacy!$F$3:$K$116,6,FALSE)</f>
        <v>ZET</v>
      </c>
      <c r="Q142" s="145" t="s">
        <v>1450</v>
      </c>
      <c r="R142" s="143" t="str">
        <f>VLOOKUP(Q142,Prowadzacy!$F$3:$K$116,2,FALSE)</f>
        <v>Tomasz</v>
      </c>
      <c r="S142" s="143" t="str">
        <f>VLOOKUP(Q142,Prowadzacy!$F$3:$K$116,3,FALSE)</f>
        <v>Stanisław</v>
      </c>
      <c r="T142" s="143" t="str">
        <f>VLOOKUP(Q142,Prowadzacy!$F$3:$K$116,4,FALSE)</f>
        <v>Sikorski</v>
      </c>
      <c r="U142" s="143" t="str">
        <f>VLOOKUP(Q142,Prowadzacy!$F$3:$M$116,8,FALSE)</f>
        <v xml:space="preserve">Tomasz | Sikorski | Dr hab. inż. |  ( 05141 ) </v>
      </c>
      <c r="V142" s="144"/>
      <c r="W142" s="145" t="s">
        <v>217</v>
      </c>
      <c r="X142" s="144"/>
      <c r="Y142" s="145"/>
      <c r="Z142" s="138"/>
      <c r="AA142" s="136"/>
      <c r="AB142" s="136"/>
      <c r="AC142" s="136"/>
      <c r="AD142" s="136"/>
      <c r="AE142" s="136"/>
      <c r="AF142" s="136"/>
      <c r="AG142" s="136"/>
      <c r="AH142" s="136"/>
      <c r="AI142" s="136"/>
      <c r="AJ142" s="136"/>
      <c r="AK142" s="136"/>
    </row>
    <row r="143" spans="1:37" ht="90.75">
      <c r="A143" s="151">
        <v>138</v>
      </c>
      <c r="B143" s="20" t="str">
        <f>VLOOKUP(E143,studia!$F$1:$I$10,2,FALSE)</f>
        <v>Elektromechatronika</v>
      </c>
      <c r="C143" s="20" t="str">
        <f>VLOOKUP(E143,studia!$F$1:$I$10,3,FALSE)</f>
        <v>inż.</v>
      </c>
      <c r="D143" s="20">
        <f>VLOOKUP(E143,studia!$F$1:$I$10,4,FALSE)</f>
        <v>0</v>
      </c>
      <c r="E143" s="35" t="s">
        <v>415</v>
      </c>
      <c r="F143" s="158" t="s">
        <v>2179</v>
      </c>
      <c r="G143" s="35" t="s">
        <v>467</v>
      </c>
      <c r="H143" s="35" t="s">
        <v>468</v>
      </c>
      <c r="I143" s="35" t="s">
        <v>469</v>
      </c>
      <c r="J143" s="35" t="s">
        <v>439</v>
      </c>
      <c r="K143" s="19" t="str">
        <f>VLOOKUP(J143,Prowadzacy!$F$3:$J$116,2,FALSE)</f>
        <v>Małgorzata</v>
      </c>
      <c r="L143" s="19" t="str">
        <f>VLOOKUP(J143,Prowadzacy!$F$3:$K$116,3,FALSE)</f>
        <v>Anna</v>
      </c>
      <c r="M143" s="19" t="str">
        <f>VLOOKUP(J143,Prowadzacy!$F$3:$K$116,4,FALSE)</f>
        <v>Bielówka</v>
      </c>
      <c r="N143" s="20" t="str">
        <f>VLOOKUP(J143,Prowadzacy!$F$3:$M$116,8,FALSE)</f>
        <v xml:space="preserve">Małgorzata | Bielówka | Dr inż. |  ( 05286 ) </v>
      </c>
      <c r="O143" s="19" t="str">
        <f>VLOOKUP(J143,Prowadzacy!$F$3:$K$116,5,FALSE)</f>
        <v>K36W05D02</v>
      </c>
      <c r="P143" s="20" t="str">
        <f>VLOOKUP(J143,Prowadzacy!$F$3:$K$116,6,FALSE)</f>
        <v>ZUEiEP</v>
      </c>
      <c r="Q143" s="34" t="s">
        <v>598</v>
      </c>
      <c r="R143" s="20" t="str">
        <f>VLOOKUP(Q143,Prowadzacy!$F$3:$K$116,2,FALSE)</f>
        <v>Kazimierz</v>
      </c>
      <c r="S143" s="20">
        <f>VLOOKUP(Q143,Prowadzacy!$F$3:$K$116,3,FALSE)</f>
        <v>0</v>
      </c>
      <c r="T143" s="20" t="str">
        <f>VLOOKUP(Q143,Prowadzacy!$F$3:$K$116,4,FALSE)</f>
        <v>Herlender</v>
      </c>
      <c r="U143" s="20" t="str">
        <f>VLOOKUP(Q143,Prowadzacy!$F$3:$M$116,8,FALSE)</f>
        <v xml:space="preserve">Kazimierz | Herlender | Dr inż. |  ( 05211 ) </v>
      </c>
      <c r="V143" s="35"/>
      <c r="W143" s="34" t="s">
        <v>217</v>
      </c>
      <c r="X143" s="35"/>
      <c r="Y143" s="34"/>
      <c r="Z143" s="10"/>
      <c r="AA143" s="9"/>
      <c r="AB143" s="9"/>
      <c r="AC143" s="9"/>
      <c r="AD143" s="9"/>
      <c r="AE143" s="9"/>
      <c r="AF143" s="9"/>
      <c r="AG143" s="9"/>
      <c r="AH143" s="9"/>
      <c r="AI143" s="9"/>
      <c r="AJ143" s="9"/>
      <c r="AK143" s="9"/>
    </row>
    <row r="144" spans="1:37" ht="116.25">
      <c r="A144" s="151">
        <v>139</v>
      </c>
      <c r="B144" s="20" t="str">
        <f>VLOOKUP(E144,studia!$F$1:$I$10,2,FALSE)</f>
        <v>Elektromechatronika</v>
      </c>
      <c r="C144" s="20" t="str">
        <f>VLOOKUP(E144,studia!$F$1:$I$10,3,FALSE)</f>
        <v>inż.</v>
      </c>
      <c r="D144" s="20">
        <f>VLOOKUP(E144,studia!$F$1:$I$10,4,FALSE)</f>
        <v>0</v>
      </c>
      <c r="E144" s="35" t="s">
        <v>415</v>
      </c>
      <c r="F144" s="158" t="s">
        <v>2179</v>
      </c>
      <c r="G144" s="35" t="s">
        <v>464</v>
      </c>
      <c r="H144" s="35" t="s">
        <v>465</v>
      </c>
      <c r="I144" s="35" t="s">
        <v>466</v>
      </c>
      <c r="J144" s="35" t="s">
        <v>439</v>
      </c>
      <c r="K144" s="19" t="str">
        <f>VLOOKUP(J144,Prowadzacy!$F$3:$J$116,2,FALSE)</f>
        <v>Małgorzata</v>
      </c>
      <c r="L144" s="19" t="str">
        <f>VLOOKUP(J144,Prowadzacy!$F$3:$K$116,3,FALSE)</f>
        <v>Anna</v>
      </c>
      <c r="M144" s="19" t="str">
        <f>VLOOKUP(J144,Prowadzacy!$F$3:$K$116,4,FALSE)</f>
        <v>Bielówka</v>
      </c>
      <c r="N144" s="20" t="str">
        <f>VLOOKUP(J144,Prowadzacy!$F$3:$M$116,8,FALSE)</f>
        <v xml:space="preserve">Małgorzata | Bielówka | Dr inż. |  ( 05286 ) </v>
      </c>
      <c r="O144" s="19" t="str">
        <f>VLOOKUP(J144,Prowadzacy!$F$3:$K$116,5,FALSE)</f>
        <v>K36W05D02</v>
      </c>
      <c r="P144" s="20" t="str">
        <f>VLOOKUP(J144,Prowadzacy!$F$3:$K$116,6,FALSE)</f>
        <v>ZUEiEP</v>
      </c>
      <c r="Q144" s="34" t="s">
        <v>512</v>
      </c>
      <c r="R144" s="20" t="str">
        <f>VLOOKUP(Q144,Prowadzacy!$F$3:$K$116,2,FALSE)</f>
        <v>Marta</v>
      </c>
      <c r="S144" s="20" t="str">
        <f>VLOOKUP(Q144,Prowadzacy!$F$3:$K$116,3,FALSE)</f>
        <v>Monika</v>
      </c>
      <c r="T144" s="20" t="str">
        <f>VLOOKUP(Q144,Prowadzacy!$F$3:$K$116,4,FALSE)</f>
        <v>Bątkiewicz-Pantuła</v>
      </c>
      <c r="U144" s="20" t="str">
        <f>VLOOKUP(Q144,Prowadzacy!$F$3:$M$116,8,FALSE)</f>
        <v xml:space="preserve">Marta | Bątkiewicz-Pantuła | Dr inż. |  ( 05298 ) </v>
      </c>
      <c r="V144" s="35"/>
      <c r="W144" s="34" t="s">
        <v>217</v>
      </c>
      <c r="X144" s="35"/>
      <c r="Y144" s="34"/>
      <c r="Z144" s="10"/>
      <c r="AA144" s="9"/>
      <c r="AB144" s="9"/>
      <c r="AC144" s="9"/>
      <c r="AD144" s="9"/>
      <c r="AE144" s="9"/>
      <c r="AF144" s="9"/>
      <c r="AG144" s="9"/>
      <c r="AH144" s="9"/>
      <c r="AI144" s="9"/>
      <c r="AJ144" s="9"/>
      <c r="AK144" s="9"/>
    </row>
    <row r="145" spans="1:37" ht="52.5">
      <c r="A145" s="151">
        <v>140</v>
      </c>
      <c r="B145" s="20" t="str">
        <f>VLOOKUP(E145,studia!$F$1:$I$10,2,FALSE)</f>
        <v>Elektromechatronika</v>
      </c>
      <c r="C145" s="20" t="str">
        <f>VLOOKUP(E145,studia!$F$1:$I$10,3,FALSE)</f>
        <v>inż.</v>
      </c>
      <c r="D145" s="20">
        <f>VLOOKUP(E145,studia!$F$1:$I$10,4,FALSE)</f>
        <v>0</v>
      </c>
      <c r="E145" s="35" t="s">
        <v>415</v>
      </c>
      <c r="F145" s="158" t="s">
        <v>2179</v>
      </c>
      <c r="G145" s="35" t="s">
        <v>472</v>
      </c>
      <c r="H145" s="35" t="s">
        <v>473</v>
      </c>
      <c r="I145" s="35" t="s">
        <v>1840</v>
      </c>
      <c r="J145" s="35" t="s">
        <v>471</v>
      </c>
      <c r="K145" s="19" t="str">
        <f>VLOOKUP(J145,Prowadzacy!$F$3:$J$116,2,FALSE)</f>
        <v>Joanna</v>
      </c>
      <c r="L145" s="19" t="str">
        <f>VLOOKUP(J145,Prowadzacy!$F$3:$K$116,3,FALSE)</f>
        <v>Karolina</v>
      </c>
      <c r="M145" s="19" t="str">
        <f>VLOOKUP(J145,Prowadzacy!$F$3:$K$116,4,FALSE)</f>
        <v>Budzisz</v>
      </c>
      <c r="N145" s="20" t="str">
        <f>VLOOKUP(J145,Prowadzacy!$F$3:$M$116,8,FALSE)</f>
        <v xml:space="preserve">Joanna | Budzisz | Dr inż. |  ( 05404 ) </v>
      </c>
      <c r="O145" s="19" t="str">
        <f>VLOOKUP(J145,Prowadzacy!$F$3:$K$116,5,FALSE)</f>
        <v>K36W05D02</v>
      </c>
      <c r="P145" s="20" t="str">
        <f>VLOOKUP(J145,Prowadzacy!$F$3:$K$116,6,FALSE)</f>
        <v>ZUEiEP</v>
      </c>
      <c r="Q145" s="34" t="s">
        <v>417</v>
      </c>
      <c r="R145" s="20" t="str">
        <f>VLOOKUP(Q145,Prowadzacy!$F$3:$K$116,2,FALSE)</f>
        <v>Wiktoria</v>
      </c>
      <c r="S145" s="20" t="str">
        <f>VLOOKUP(Q145,Prowadzacy!$F$3:$K$116,3,FALSE)</f>
        <v>Maria</v>
      </c>
      <c r="T145" s="20" t="str">
        <f>VLOOKUP(Q145,Prowadzacy!$F$3:$K$116,4,FALSE)</f>
        <v>Grycan</v>
      </c>
      <c r="U145" s="20" t="str">
        <f>VLOOKUP(Q145,Prowadzacy!$F$3:$M$116,8,FALSE)</f>
        <v xml:space="preserve">Wiktoria | Grycan | Dr inż. |  ( 05408 ) </v>
      </c>
      <c r="V145" s="35"/>
      <c r="W145" s="34" t="s">
        <v>217</v>
      </c>
      <c r="X145" s="35"/>
      <c r="Y145" s="34"/>
      <c r="Z145" s="10"/>
      <c r="AA145" s="9"/>
      <c r="AB145" s="9"/>
      <c r="AC145" s="9"/>
      <c r="AD145" s="9"/>
      <c r="AE145" s="9"/>
      <c r="AF145" s="9"/>
      <c r="AG145" s="9"/>
      <c r="AH145" s="9"/>
      <c r="AI145" s="9"/>
      <c r="AJ145" s="9"/>
      <c r="AK145" s="9"/>
    </row>
    <row r="146" spans="1:37" ht="52.5">
      <c r="A146" s="151">
        <v>141</v>
      </c>
      <c r="B146" s="20" t="str">
        <f>VLOOKUP(E146,studia!$F$1:$I$10,2,FALSE)</f>
        <v>Elektromechatronika</v>
      </c>
      <c r="C146" s="20" t="str">
        <f>VLOOKUP(E146,studia!$F$1:$I$10,3,FALSE)</f>
        <v>inż.</v>
      </c>
      <c r="D146" s="20">
        <f>VLOOKUP(E146,studia!$F$1:$I$10,4,FALSE)</f>
        <v>0</v>
      </c>
      <c r="E146" s="35" t="s">
        <v>415</v>
      </c>
      <c r="F146" s="158" t="s">
        <v>2179</v>
      </c>
      <c r="G146" s="35" t="s">
        <v>1841</v>
      </c>
      <c r="H146" s="35" t="s">
        <v>1842</v>
      </c>
      <c r="I146" s="35" t="s">
        <v>416</v>
      </c>
      <c r="J146" s="35" t="s">
        <v>417</v>
      </c>
      <c r="K146" s="19" t="str">
        <f>VLOOKUP(J146,Prowadzacy!$F$3:$J$116,2,FALSE)</f>
        <v>Wiktoria</v>
      </c>
      <c r="L146" s="19" t="str">
        <f>VLOOKUP(J146,Prowadzacy!$F$3:$K$116,3,FALSE)</f>
        <v>Maria</v>
      </c>
      <c r="M146" s="19" t="str">
        <f>VLOOKUP(J146,Prowadzacy!$F$3:$K$116,4,FALSE)</f>
        <v>Grycan</v>
      </c>
      <c r="N146" s="20" t="str">
        <f>VLOOKUP(J146,Prowadzacy!$F$3:$M$116,8,FALSE)</f>
        <v xml:space="preserve">Wiktoria | Grycan | Dr inż. |  ( 05408 ) </v>
      </c>
      <c r="O146" s="19" t="str">
        <f>VLOOKUP(J146,Prowadzacy!$F$3:$K$116,5,FALSE)</f>
        <v>K36W05D02</v>
      </c>
      <c r="P146" s="20" t="str">
        <f>VLOOKUP(J146,Prowadzacy!$F$3:$K$116,6,FALSE)</f>
        <v>ZUEiEP</v>
      </c>
      <c r="Q146" s="34" t="s">
        <v>471</v>
      </c>
      <c r="R146" s="20" t="str">
        <f>VLOOKUP(Q146,Prowadzacy!$F$3:$K$116,2,FALSE)</f>
        <v>Joanna</v>
      </c>
      <c r="S146" s="20" t="str">
        <f>VLOOKUP(Q146,Prowadzacy!$F$3:$K$116,3,FALSE)</f>
        <v>Karolina</v>
      </c>
      <c r="T146" s="20" t="str">
        <f>VLOOKUP(Q146,Prowadzacy!$F$3:$K$116,4,FALSE)</f>
        <v>Budzisz</v>
      </c>
      <c r="U146" s="20" t="str">
        <f>VLOOKUP(Q146,Prowadzacy!$F$3:$M$116,8,FALSE)</f>
        <v xml:space="preserve">Joanna | Budzisz | Dr inż. |  ( 05404 ) </v>
      </c>
      <c r="V146" s="35"/>
      <c r="W146" s="34" t="s">
        <v>217</v>
      </c>
      <c r="X146" s="35"/>
      <c r="Y146" s="34"/>
      <c r="Z146" s="10"/>
      <c r="AA146" s="9"/>
      <c r="AB146" s="9"/>
      <c r="AC146" s="9"/>
      <c r="AD146" s="9"/>
      <c r="AE146" s="9"/>
      <c r="AF146" s="9"/>
      <c r="AG146" s="9"/>
      <c r="AH146" s="9"/>
      <c r="AI146" s="9"/>
      <c r="AJ146" s="9"/>
      <c r="AK146" s="9"/>
    </row>
    <row r="147" spans="1:37" ht="52.5">
      <c r="A147" s="151">
        <v>142</v>
      </c>
      <c r="B147" s="20" t="str">
        <f>VLOOKUP(E147,studia!$F$1:$I$10,2,FALSE)</f>
        <v>Elektromechatronika</v>
      </c>
      <c r="C147" s="20" t="str">
        <f>VLOOKUP(E147,studia!$F$1:$I$10,3,FALSE)</f>
        <v>inż.</v>
      </c>
      <c r="D147" s="20">
        <f>VLOOKUP(E147,studia!$F$1:$I$10,4,FALSE)</f>
        <v>0</v>
      </c>
      <c r="E147" s="35" t="s">
        <v>415</v>
      </c>
      <c r="F147" s="158" t="s">
        <v>2179</v>
      </c>
      <c r="G147" s="35" t="s">
        <v>430</v>
      </c>
      <c r="H147" s="35" t="s">
        <v>431</v>
      </c>
      <c r="I147" s="35" t="s">
        <v>432</v>
      </c>
      <c r="J147" s="35" t="s">
        <v>417</v>
      </c>
      <c r="K147" s="19" t="str">
        <f>VLOOKUP(J147,Prowadzacy!$F$3:$J$116,2,FALSE)</f>
        <v>Wiktoria</v>
      </c>
      <c r="L147" s="19" t="str">
        <f>VLOOKUP(J147,Prowadzacy!$F$3:$K$116,3,FALSE)</f>
        <v>Maria</v>
      </c>
      <c r="M147" s="19" t="str">
        <f>VLOOKUP(J147,Prowadzacy!$F$3:$K$116,4,FALSE)</f>
        <v>Grycan</v>
      </c>
      <c r="N147" s="20" t="str">
        <f>VLOOKUP(J147,Prowadzacy!$F$3:$M$116,8,FALSE)</f>
        <v xml:space="preserve">Wiktoria | Grycan | Dr inż. |  ( 05408 ) </v>
      </c>
      <c r="O147" s="19" t="str">
        <f>VLOOKUP(J147,Prowadzacy!$F$3:$K$116,5,FALSE)</f>
        <v>K36W05D02</v>
      </c>
      <c r="P147" s="20" t="str">
        <f>VLOOKUP(J147,Prowadzacy!$F$3:$K$116,6,FALSE)</f>
        <v>ZUEiEP</v>
      </c>
      <c r="Q147" s="34" t="s">
        <v>471</v>
      </c>
      <c r="R147" s="20" t="str">
        <f>VLOOKUP(Q147,Prowadzacy!$F$3:$K$116,2,FALSE)</f>
        <v>Joanna</v>
      </c>
      <c r="S147" s="20" t="str">
        <f>VLOOKUP(Q147,Prowadzacy!$F$3:$K$116,3,FALSE)</f>
        <v>Karolina</v>
      </c>
      <c r="T147" s="20" t="str">
        <f>VLOOKUP(Q147,Prowadzacy!$F$3:$K$116,4,FALSE)</f>
        <v>Budzisz</v>
      </c>
      <c r="U147" s="20" t="str">
        <f>VLOOKUP(Q147,Prowadzacy!$F$3:$M$116,8,FALSE)</f>
        <v xml:space="preserve">Joanna | Budzisz | Dr inż. |  ( 05404 ) </v>
      </c>
      <c r="V147" s="35"/>
      <c r="W147" s="34" t="s">
        <v>217</v>
      </c>
      <c r="X147" s="35"/>
      <c r="Y147" s="34"/>
      <c r="Z147" s="10"/>
      <c r="AA147" s="9"/>
      <c r="AB147" s="9"/>
      <c r="AC147" s="9"/>
      <c r="AD147" s="9"/>
      <c r="AE147" s="9"/>
      <c r="AF147" s="9"/>
      <c r="AG147" s="9"/>
      <c r="AH147" s="9"/>
      <c r="AI147" s="9"/>
      <c r="AJ147" s="9"/>
      <c r="AK147" s="9"/>
    </row>
    <row r="148" spans="1:37" ht="65.25">
      <c r="A148" s="151">
        <v>143</v>
      </c>
      <c r="B148" s="20" t="str">
        <f>VLOOKUP(E148,studia!$F$1:$I$10,2,FALSE)</f>
        <v>Elektromechatronika</v>
      </c>
      <c r="C148" s="20" t="str">
        <f>VLOOKUP(E148,studia!$F$1:$I$10,3,FALSE)</f>
        <v>inż.</v>
      </c>
      <c r="D148" s="20">
        <f>VLOOKUP(E148,studia!$F$1:$I$10,4,FALSE)</f>
        <v>0</v>
      </c>
      <c r="E148" s="35" t="s">
        <v>415</v>
      </c>
      <c r="F148" s="157"/>
      <c r="G148" s="35" t="s">
        <v>868</v>
      </c>
      <c r="H148" s="35" t="s">
        <v>869</v>
      </c>
      <c r="I148" s="35" t="s">
        <v>870</v>
      </c>
      <c r="J148" s="35" t="s">
        <v>871</v>
      </c>
      <c r="K148" s="19" t="str">
        <f>VLOOKUP(J148,Prowadzacy!$F$3:$J$116,2,FALSE)</f>
        <v>Robert</v>
      </c>
      <c r="L148" s="19" t="str">
        <f>VLOOKUP(J148,Prowadzacy!$F$3:$K$116,3,FALSE)</f>
        <v>Stanisław</v>
      </c>
      <c r="M148" s="19" t="str">
        <f>VLOOKUP(J148,Prowadzacy!$F$3:$K$116,4,FALSE)</f>
        <v>Łukomski</v>
      </c>
      <c r="N148" s="20" t="str">
        <f>VLOOKUP(J148,Prowadzacy!$F$3:$M$116,8,FALSE)</f>
        <v xml:space="preserve">Robert | Łukomski | Dr inż. |  ( 05216 ) </v>
      </c>
      <c r="O148" s="19" t="str">
        <f>VLOOKUP(J148,Prowadzacy!$F$3:$K$116,5,FALSE)</f>
        <v>K36W05D02</v>
      </c>
      <c r="P148" s="20" t="str">
        <f>VLOOKUP(J148,Prowadzacy!$F$3:$K$116,6,FALSE)</f>
        <v>ZSS</v>
      </c>
      <c r="Q148" s="34" t="s">
        <v>914</v>
      </c>
      <c r="R148" s="20" t="str">
        <f>VLOOKUP(Q148,Prowadzacy!$F$3:$K$116,2,FALSE)</f>
        <v>Marek</v>
      </c>
      <c r="S148" s="20" t="str">
        <f>VLOOKUP(Q148,Prowadzacy!$F$3:$K$116,3,FALSE)</f>
        <v>Aleksander</v>
      </c>
      <c r="T148" s="20" t="str">
        <f>VLOOKUP(Q148,Prowadzacy!$F$3:$K$116,4,FALSE)</f>
        <v>Kott</v>
      </c>
      <c r="U148" s="20" t="str">
        <f>VLOOKUP(Q148,Prowadzacy!$F$3:$M$116,8,FALSE)</f>
        <v xml:space="preserve">Marek | Kott | Dr inż. |  ( 05297 ) </v>
      </c>
      <c r="V148" s="35"/>
      <c r="W148" s="34" t="s">
        <v>217</v>
      </c>
      <c r="X148" s="35"/>
      <c r="Y148" s="34"/>
      <c r="Z148" s="10"/>
      <c r="AA148" s="9"/>
      <c r="AB148" s="9"/>
      <c r="AC148" s="9"/>
      <c r="AD148" s="9"/>
      <c r="AE148" s="9"/>
      <c r="AF148" s="9"/>
      <c r="AG148" s="9"/>
      <c r="AH148" s="9"/>
      <c r="AI148" s="9"/>
      <c r="AJ148" s="9"/>
      <c r="AK148" s="9"/>
    </row>
    <row r="149" spans="1:37" ht="65.25">
      <c r="A149" s="151">
        <v>144</v>
      </c>
      <c r="B149" s="20" t="str">
        <f>VLOOKUP(E149,studia!$F$1:$I$10,2,FALSE)</f>
        <v>Elektromechatronika</v>
      </c>
      <c r="C149" s="20" t="str">
        <f>VLOOKUP(E149,studia!$F$1:$I$10,3,FALSE)</f>
        <v>inż.</v>
      </c>
      <c r="D149" s="20">
        <f>VLOOKUP(E149,studia!$F$1:$I$10,4,FALSE)</f>
        <v>0</v>
      </c>
      <c r="E149" s="35" t="s">
        <v>415</v>
      </c>
      <c r="F149" s="157"/>
      <c r="G149" s="35" t="s">
        <v>872</v>
      </c>
      <c r="H149" s="150" t="s">
        <v>873</v>
      </c>
      <c r="I149" s="35" t="s">
        <v>874</v>
      </c>
      <c r="J149" s="35" t="s">
        <v>871</v>
      </c>
      <c r="K149" s="19" t="str">
        <f>VLOOKUP(J149,Prowadzacy!$F$3:$J$116,2,FALSE)</f>
        <v>Robert</v>
      </c>
      <c r="L149" s="19" t="str">
        <f>VLOOKUP(J149,Prowadzacy!$F$3:$K$116,3,FALSE)</f>
        <v>Stanisław</v>
      </c>
      <c r="M149" s="19" t="str">
        <f>VLOOKUP(J149,Prowadzacy!$F$3:$K$116,4,FALSE)</f>
        <v>Łukomski</v>
      </c>
      <c r="N149" s="20" t="str">
        <f>VLOOKUP(J149,Prowadzacy!$F$3:$M$116,8,FALSE)</f>
        <v xml:space="preserve">Robert | Łukomski | Dr inż. |  ( 05216 ) </v>
      </c>
      <c r="O149" s="19" t="str">
        <f>VLOOKUP(J149,Prowadzacy!$F$3:$K$116,5,FALSE)</f>
        <v>K36W05D02</v>
      </c>
      <c r="P149" s="20" t="str">
        <f>VLOOKUP(J149,Prowadzacy!$F$3:$K$116,6,FALSE)</f>
        <v>ZSS</v>
      </c>
      <c r="Q149" s="34" t="s">
        <v>914</v>
      </c>
      <c r="R149" s="20" t="str">
        <f>VLOOKUP(Q149,Prowadzacy!$F$3:$K$116,2,FALSE)</f>
        <v>Marek</v>
      </c>
      <c r="S149" s="20" t="str">
        <f>VLOOKUP(Q149,Prowadzacy!$F$3:$K$116,3,FALSE)</f>
        <v>Aleksander</v>
      </c>
      <c r="T149" s="20" t="str">
        <f>VLOOKUP(Q149,Prowadzacy!$F$3:$K$116,4,FALSE)</f>
        <v>Kott</v>
      </c>
      <c r="U149" s="20" t="str">
        <f>VLOOKUP(Q149,Prowadzacy!$F$3:$M$116,8,FALSE)</f>
        <v xml:space="preserve">Marek | Kott | Dr inż. |  ( 05297 ) </v>
      </c>
      <c r="V149" s="35"/>
      <c r="W149" s="34" t="s">
        <v>217</v>
      </c>
      <c r="X149" s="35"/>
      <c r="Y149" s="34"/>
      <c r="Z149" s="10"/>
      <c r="AA149" s="9"/>
      <c r="AB149" s="9"/>
      <c r="AC149" s="9"/>
      <c r="AD149" s="9"/>
      <c r="AE149" s="9"/>
      <c r="AF149" s="9"/>
      <c r="AG149" s="9"/>
      <c r="AH149" s="9"/>
      <c r="AI149" s="9"/>
      <c r="AJ149" s="9"/>
      <c r="AK149" s="9"/>
    </row>
    <row r="150" spans="1:37" ht="39.75">
      <c r="A150" s="151">
        <v>145</v>
      </c>
      <c r="B150" s="20" t="str">
        <f>VLOOKUP(E150,studia!$F$1:$I$10,2,FALSE)</f>
        <v>Elektromechatronika</v>
      </c>
      <c r="C150" s="20" t="str">
        <f>VLOOKUP(E150,studia!$F$1:$I$10,3,FALSE)</f>
        <v>inż.</v>
      </c>
      <c r="D150" s="20">
        <f>VLOOKUP(E150,studia!$F$1:$I$10,4,FALSE)</f>
        <v>0</v>
      </c>
      <c r="E150" s="35" t="s">
        <v>415</v>
      </c>
      <c r="F150" s="157"/>
      <c r="G150" s="35" t="s">
        <v>838</v>
      </c>
      <c r="H150" s="35" t="s">
        <v>839</v>
      </c>
      <c r="I150" s="35" t="s">
        <v>1843</v>
      </c>
      <c r="J150" s="35" t="s">
        <v>833</v>
      </c>
      <c r="K150" s="19" t="str">
        <f>VLOOKUP(J150,Prowadzacy!$F$3:$J$116,2,FALSE)</f>
        <v>Tomasz</v>
      </c>
      <c r="L150" s="19" t="str">
        <f>VLOOKUP(J150,Prowadzacy!$F$3:$K$116,3,FALSE)</f>
        <v>Kazimierz</v>
      </c>
      <c r="M150" s="19" t="str">
        <f>VLOOKUP(J150,Prowadzacy!$F$3:$K$116,4,FALSE)</f>
        <v>Okoń</v>
      </c>
      <c r="N150" s="20" t="str">
        <f>VLOOKUP(J150,Prowadzacy!$F$3:$M$116,8,FALSE)</f>
        <v xml:space="preserve">Tomasz | Okoń | Dr inż. |  ( 05401 ) </v>
      </c>
      <c r="O150" s="19" t="str">
        <f>VLOOKUP(J150,Prowadzacy!$F$3:$K$116,5,FALSE)</f>
        <v>K36W05D02</v>
      </c>
      <c r="P150" s="20" t="str">
        <f>VLOOKUP(J150,Prowadzacy!$F$3:$K$116,6,FALSE)</f>
        <v>ZSS</v>
      </c>
      <c r="Q150" s="34" t="s">
        <v>871</v>
      </c>
      <c r="R150" s="20" t="str">
        <f>VLOOKUP(Q150,Prowadzacy!$F$3:$K$116,2,FALSE)</f>
        <v>Robert</v>
      </c>
      <c r="S150" s="20" t="str">
        <f>VLOOKUP(Q150,Prowadzacy!$F$3:$K$116,3,FALSE)</f>
        <v>Stanisław</v>
      </c>
      <c r="T150" s="20" t="str">
        <f>VLOOKUP(Q150,Prowadzacy!$F$3:$K$116,4,FALSE)</f>
        <v>Łukomski</v>
      </c>
      <c r="U150" s="20" t="str">
        <f>VLOOKUP(Q150,Prowadzacy!$F$3:$M$116,8,FALSE)</f>
        <v xml:space="preserve">Robert | Łukomski | Dr inż. |  ( 05216 ) </v>
      </c>
      <c r="V150" s="35"/>
      <c r="W150" s="34" t="s">
        <v>217</v>
      </c>
      <c r="X150" s="35"/>
      <c r="Y150" s="34"/>
      <c r="Z150" s="10"/>
      <c r="AA150" s="9"/>
      <c r="AB150" s="9"/>
      <c r="AC150" s="9"/>
      <c r="AD150" s="9"/>
      <c r="AE150" s="9"/>
      <c r="AF150" s="9"/>
      <c r="AG150" s="9"/>
      <c r="AH150" s="9"/>
      <c r="AI150" s="9"/>
      <c r="AJ150" s="9"/>
      <c r="AK150" s="9"/>
    </row>
    <row r="151" spans="1:37" ht="90.75">
      <c r="A151" s="151">
        <v>146</v>
      </c>
      <c r="B151" s="20" t="str">
        <f>VLOOKUP(E151,studia!$F$1:$I$10,2,FALSE)</f>
        <v>Elektromechatronika</v>
      </c>
      <c r="C151" s="20" t="str">
        <f>VLOOKUP(E151,studia!$F$1:$I$10,3,FALSE)</f>
        <v>inż.</v>
      </c>
      <c r="D151" s="20">
        <f>VLOOKUP(E151,studia!$F$1:$I$10,4,FALSE)</f>
        <v>0</v>
      </c>
      <c r="E151" s="35" t="s">
        <v>415</v>
      </c>
      <c r="F151" s="157"/>
      <c r="G151" s="35" t="s">
        <v>655</v>
      </c>
      <c r="H151" s="35" t="s">
        <v>656</v>
      </c>
      <c r="I151" s="35" t="s">
        <v>657</v>
      </c>
      <c r="J151" s="35" t="s">
        <v>658</v>
      </c>
      <c r="K151" s="19" t="str">
        <f>VLOOKUP(J151,Prowadzacy!$F$3:$J$116,2,FALSE)</f>
        <v>Piotr</v>
      </c>
      <c r="L151" s="19" t="str">
        <f>VLOOKUP(J151,Prowadzacy!$F$3:$K$116,3,FALSE)</f>
        <v>Eugeniusz</v>
      </c>
      <c r="M151" s="19" t="str">
        <f>VLOOKUP(J151,Prowadzacy!$F$3:$K$116,4,FALSE)</f>
        <v>Pierz</v>
      </c>
      <c r="N151" s="20" t="str">
        <f>VLOOKUP(J151,Prowadzacy!$F$3:$M$116,8,FALSE)</f>
        <v xml:space="preserve">Piotr | Pierz | Dr inż. |  ( 05232 ) </v>
      </c>
      <c r="O151" s="19" t="str">
        <f>VLOOKUP(J151,Prowadzacy!$F$3:$K$116,5,FALSE)</f>
        <v>K36W05D02</v>
      </c>
      <c r="P151" s="20" t="str">
        <f>VLOOKUP(J151,Prowadzacy!$F$3:$K$116,6,FALSE)</f>
        <v>ZAS</v>
      </c>
      <c r="Q151" s="34" t="s">
        <v>771</v>
      </c>
      <c r="R151" s="20" t="str">
        <f>VLOOKUP(Q151,Prowadzacy!$F$3:$K$116,2,FALSE)</f>
        <v>Janusz</v>
      </c>
      <c r="S151" s="20" t="str">
        <f>VLOOKUP(Q151,Prowadzacy!$F$3:$K$116,3,FALSE)</f>
        <v>Kazimierz</v>
      </c>
      <c r="T151" s="20" t="str">
        <f>VLOOKUP(Q151,Prowadzacy!$F$3:$K$116,4,FALSE)</f>
        <v>Staszewski</v>
      </c>
      <c r="U151" s="20" t="str">
        <f>VLOOKUP(Q151,Prowadzacy!$F$3:$M$116,8,FALSE)</f>
        <v xml:space="preserve">Janusz | Staszewski | Dr inż. |  ( 05263 ) </v>
      </c>
      <c r="V151" s="35"/>
      <c r="W151" s="34" t="s">
        <v>217</v>
      </c>
      <c r="X151" s="35"/>
      <c r="Y151" s="34"/>
      <c r="Z151" s="10"/>
      <c r="AA151" s="9"/>
      <c r="AB151" s="9"/>
      <c r="AC151" s="9"/>
      <c r="AD151" s="9"/>
      <c r="AE151" s="9"/>
      <c r="AF151" s="9"/>
      <c r="AG151" s="9"/>
      <c r="AH151" s="9"/>
      <c r="AI151" s="9"/>
      <c r="AJ151" s="9"/>
      <c r="AK151" s="9"/>
    </row>
    <row r="152" spans="1:37" ht="78">
      <c r="A152" s="151">
        <v>147</v>
      </c>
      <c r="B152" s="20" t="str">
        <f>VLOOKUP(E152,studia!$F$1:$I$10,2,FALSE)</f>
        <v>Elektromechatronika</v>
      </c>
      <c r="C152" s="20" t="str">
        <f>VLOOKUP(E152,studia!$F$1:$I$10,3,FALSE)</f>
        <v>inż.</v>
      </c>
      <c r="D152" s="20">
        <f>VLOOKUP(E152,studia!$F$1:$I$10,4,FALSE)</f>
        <v>0</v>
      </c>
      <c r="E152" s="35" t="s">
        <v>415</v>
      </c>
      <c r="F152" s="157"/>
      <c r="G152" s="35" t="s">
        <v>928</v>
      </c>
      <c r="H152" s="35" t="s">
        <v>929</v>
      </c>
      <c r="I152" s="35" t="s">
        <v>930</v>
      </c>
      <c r="J152" s="35" t="s">
        <v>658</v>
      </c>
      <c r="K152" s="19" t="str">
        <f>VLOOKUP(J152,Prowadzacy!$F$3:$J$116,2,FALSE)</f>
        <v>Piotr</v>
      </c>
      <c r="L152" s="19" t="str">
        <f>VLOOKUP(J152,Prowadzacy!$F$3:$K$116,3,FALSE)</f>
        <v>Eugeniusz</v>
      </c>
      <c r="M152" s="19" t="str">
        <f>VLOOKUP(J152,Prowadzacy!$F$3:$K$116,4,FALSE)</f>
        <v>Pierz</v>
      </c>
      <c r="N152" s="20" t="str">
        <f>VLOOKUP(J152,Prowadzacy!$F$3:$M$116,8,FALSE)</f>
        <v xml:space="preserve">Piotr | Pierz | Dr inż. |  ( 05232 ) </v>
      </c>
      <c r="O152" s="19" t="str">
        <f>VLOOKUP(J152,Prowadzacy!$F$3:$K$116,5,FALSE)</f>
        <v>K36W05D02</v>
      </c>
      <c r="P152" s="20" t="str">
        <f>VLOOKUP(J152,Prowadzacy!$F$3:$K$116,6,FALSE)</f>
        <v>ZAS</v>
      </c>
      <c r="Q152" s="34" t="s">
        <v>771</v>
      </c>
      <c r="R152" s="20" t="str">
        <f>VLOOKUP(Q152,Prowadzacy!$F$3:$K$116,2,FALSE)</f>
        <v>Janusz</v>
      </c>
      <c r="S152" s="20" t="str">
        <f>VLOOKUP(Q152,Prowadzacy!$F$3:$K$116,3,FALSE)</f>
        <v>Kazimierz</v>
      </c>
      <c r="T152" s="20" t="str">
        <f>VLOOKUP(Q152,Prowadzacy!$F$3:$K$116,4,FALSE)</f>
        <v>Staszewski</v>
      </c>
      <c r="U152" s="20" t="str">
        <f>VLOOKUP(Q152,Prowadzacy!$F$3:$M$116,8,FALSE)</f>
        <v xml:space="preserve">Janusz | Staszewski | Dr inż. |  ( 05263 ) </v>
      </c>
      <c r="V152" s="35"/>
      <c r="W152" s="34" t="s">
        <v>217</v>
      </c>
      <c r="X152" s="35"/>
      <c r="Y152" s="34"/>
      <c r="Z152" s="10"/>
      <c r="AA152" s="9"/>
      <c r="AB152" s="9"/>
      <c r="AC152" s="9"/>
      <c r="AD152" s="9"/>
      <c r="AE152" s="9"/>
      <c r="AF152" s="9"/>
      <c r="AG152" s="9"/>
      <c r="AH152" s="9"/>
      <c r="AI152" s="9"/>
      <c r="AJ152" s="9"/>
      <c r="AK152" s="9"/>
    </row>
    <row r="153" spans="1:37" ht="65.25">
      <c r="A153" s="151">
        <v>148</v>
      </c>
      <c r="B153" s="20" t="str">
        <f>VLOOKUP(E153,studia!$F$1:$I$10,2,FALSE)</f>
        <v>Elektromechatronika</v>
      </c>
      <c r="C153" s="20" t="str">
        <f>VLOOKUP(E153,studia!$F$1:$I$10,3,FALSE)</f>
        <v>inż.</v>
      </c>
      <c r="D153" s="20">
        <f>VLOOKUP(E153,studia!$F$1:$I$10,4,FALSE)</f>
        <v>0</v>
      </c>
      <c r="E153" s="35" t="s">
        <v>415</v>
      </c>
      <c r="F153" s="158" t="s">
        <v>2179</v>
      </c>
      <c r="G153" s="35" t="s">
        <v>554</v>
      </c>
      <c r="H153" s="35" t="s">
        <v>555</v>
      </c>
      <c r="I153" s="35" t="s">
        <v>1844</v>
      </c>
      <c r="J153" s="35" t="s">
        <v>538</v>
      </c>
      <c r="K153" s="19" t="str">
        <f>VLOOKUP(J153,Prowadzacy!$F$3:$J$116,2,FALSE)</f>
        <v>Dariusz</v>
      </c>
      <c r="L153" s="19">
        <f>VLOOKUP(J153,Prowadzacy!$F$3:$K$116,3,FALSE)</f>
        <v>0</v>
      </c>
      <c r="M153" s="19" t="str">
        <f>VLOOKUP(J153,Prowadzacy!$F$3:$K$116,4,FALSE)</f>
        <v>Sztafrowski</v>
      </c>
      <c r="N153" s="20" t="str">
        <f>VLOOKUP(J153,Prowadzacy!$F$3:$M$116,8,FALSE)</f>
        <v xml:space="preserve">Dariusz | Sztafrowski | Dr hab. |  ( p35812 ) </v>
      </c>
      <c r="O153" s="19" t="str">
        <f>VLOOKUP(J153,Prowadzacy!$F$3:$K$116,5,FALSE)</f>
        <v>K36W05D02</v>
      </c>
      <c r="P153" s="20" t="str">
        <f>VLOOKUP(J153,Prowadzacy!$F$3:$K$116,6,FALSE)</f>
        <v>ZUEiEP</v>
      </c>
      <c r="Q153" s="34" t="s">
        <v>519</v>
      </c>
      <c r="R153" s="20" t="str">
        <f>VLOOKUP(Q153,Prowadzacy!$F$3:$K$116,2,FALSE)</f>
        <v>Janusz</v>
      </c>
      <c r="S153" s="20" t="str">
        <f>VLOOKUP(Q153,Prowadzacy!$F$3:$K$116,3,FALSE)</f>
        <v>Stanisław</v>
      </c>
      <c r="T153" s="20" t="str">
        <f>VLOOKUP(Q153,Prowadzacy!$F$3:$K$116,4,FALSE)</f>
        <v>Konieczny</v>
      </c>
      <c r="U153" s="20" t="str">
        <f>VLOOKUP(Q153,Prowadzacy!$F$3:$M$116,8,FALSE)</f>
        <v xml:space="preserve">Janusz | Konieczny | Dr inż. |  ( 05269 ) </v>
      </c>
      <c r="V153" s="35"/>
      <c r="W153" s="34" t="s">
        <v>217</v>
      </c>
      <c r="X153" s="35"/>
      <c r="Y153" s="34"/>
      <c r="Z153" s="10"/>
      <c r="AA153" s="9"/>
      <c r="AB153" s="9"/>
      <c r="AC153" s="9"/>
      <c r="AD153" s="9"/>
      <c r="AE153" s="9"/>
      <c r="AF153" s="9"/>
      <c r="AG153" s="9"/>
      <c r="AH153" s="9"/>
      <c r="AI153" s="9"/>
      <c r="AJ153" s="9"/>
      <c r="AK153" s="9"/>
    </row>
    <row r="154" spans="1:37" ht="78">
      <c r="A154" s="151">
        <v>149</v>
      </c>
      <c r="B154" s="20" t="str">
        <f>VLOOKUP(E154,studia!$F$1:$I$10,2,FALSE)</f>
        <v>Elektromechatronika</v>
      </c>
      <c r="C154" s="20" t="str">
        <f>VLOOKUP(E154,studia!$F$1:$I$10,3,FALSE)</f>
        <v>inż.</v>
      </c>
      <c r="D154" s="20">
        <f>VLOOKUP(E154,studia!$F$1:$I$10,4,FALSE)</f>
        <v>0</v>
      </c>
      <c r="E154" s="35" t="s">
        <v>415</v>
      </c>
      <c r="F154" s="158" t="s">
        <v>2179</v>
      </c>
      <c r="G154" s="35" t="s">
        <v>958</v>
      </c>
      <c r="H154" s="35" t="s">
        <v>959</v>
      </c>
      <c r="I154" s="35" t="s">
        <v>960</v>
      </c>
      <c r="J154" s="35" t="s">
        <v>961</v>
      </c>
      <c r="K154" s="19" t="str">
        <f>VLOOKUP(J154,Prowadzacy!$F$3:$J$116,2,FALSE)</f>
        <v>Piotr</v>
      </c>
      <c r="L154" s="19" t="str">
        <f>VLOOKUP(J154,Prowadzacy!$F$3:$K$116,3,FALSE)</f>
        <v>Stanisław</v>
      </c>
      <c r="M154" s="19" t="str">
        <f>VLOOKUP(J154,Prowadzacy!$F$3:$K$116,4,FALSE)</f>
        <v>Derugo</v>
      </c>
      <c r="N154" s="20" t="str">
        <f>VLOOKUP(J154,Prowadzacy!$F$3:$M$116,8,FALSE)</f>
        <v xml:space="preserve">Piotr | Derugo | Dr inż. |  ( 05390 ) </v>
      </c>
      <c r="O154" s="19" t="str">
        <f>VLOOKUP(J154,Prowadzacy!$F$3:$K$116,5,FALSE)</f>
        <v>K37W05D02</v>
      </c>
      <c r="P154" s="20" t="str">
        <f>VLOOKUP(J154,Prowadzacy!$F$3:$K$116,6,FALSE)</f>
        <v>ZNEMAP</v>
      </c>
      <c r="Q154" s="34" t="s">
        <v>1297</v>
      </c>
      <c r="R154" s="20" t="str">
        <f>VLOOKUP(Q154,Prowadzacy!$F$3:$K$116,2,FALSE)</f>
        <v>Karol</v>
      </c>
      <c r="S154" s="20">
        <f>VLOOKUP(Q154,Prowadzacy!$F$3:$K$116,3,FALSE)</f>
        <v>0</v>
      </c>
      <c r="T154" s="20" t="str">
        <f>VLOOKUP(Q154,Prowadzacy!$F$3:$K$116,4,FALSE)</f>
        <v>Wróbel</v>
      </c>
      <c r="U154" s="20" t="str">
        <f>VLOOKUP(Q154,Prowadzacy!$F$3:$M$116,8,FALSE)</f>
        <v xml:space="preserve">Karol | Wróbel | Dr inż. |  ( 053112 ) </v>
      </c>
      <c r="V154" s="35"/>
      <c r="W154" s="34" t="s">
        <v>217</v>
      </c>
      <c r="X154" s="35"/>
      <c r="Y154" s="34"/>
      <c r="Z154" s="10"/>
      <c r="AA154" s="9"/>
      <c r="AB154" s="9"/>
      <c r="AC154" s="9"/>
      <c r="AD154" s="9"/>
      <c r="AE154" s="9"/>
      <c r="AF154" s="9"/>
      <c r="AG154" s="9"/>
      <c r="AH154" s="9"/>
      <c r="AI154" s="9"/>
      <c r="AJ154" s="9"/>
      <c r="AK154" s="9"/>
    </row>
    <row r="155" spans="1:37" ht="65.25">
      <c r="A155" s="151">
        <v>150</v>
      </c>
      <c r="B155" s="20" t="str">
        <f>VLOOKUP(E155,studia!$F$1:$I$10,2,FALSE)</f>
        <v>Elektromechatronika</v>
      </c>
      <c r="C155" s="20" t="str">
        <f>VLOOKUP(E155,studia!$F$1:$I$10,3,FALSE)</f>
        <v>inż.</v>
      </c>
      <c r="D155" s="20">
        <f>VLOOKUP(E155,studia!$F$1:$I$10,4,FALSE)</f>
        <v>0</v>
      </c>
      <c r="E155" s="35" t="s">
        <v>415</v>
      </c>
      <c r="F155" s="158" t="s">
        <v>2179</v>
      </c>
      <c r="G155" s="35" t="s">
        <v>977</v>
      </c>
      <c r="H155" s="35" t="s">
        <v>978</v>
      </c>
      <c r="I155" s="35" t="s">
        <v>979</v>
      </c>
      <c r="J155" s="35" t="s">
        <v>961</v>
      </c>
      <c r="K155" s="19" t="str">
        <f>VLOOKUP(J155,Prowadzacy!$F$3:$J$116,2,FALSE)</f>
        <v>Piotr</v>
      </c>
      <c r="L155" s="19" t="str">
        <f>VLOOKUP(J155,Prowadzacy!$F$3:$K$116,3,FALSE)</f>
        <v>Stanisław</v>
      </c>
      <c r="M155" s="19" t="str">
        <f>VLOOKUP(J155,Prowadzacy!$F$3:$K$116,4,FALSE)</f>
        <v>Derugo</v>
      </c>
      <c r="N155" s="20" t="str">
        <f>VLOOKUP(J155,Prowadzacy!$F$3:$M$116,8,FALSE)</f>
        <v xml:space="preserve">Piotr | Derugo | Dr inż. |  ( 05390 ) </v>
      </c>
      <c r="O155" s="19" t="str">
        <f>VLOOKUP(J155,Prowadzacy!$F$3:$K$116,5,FALSE)</f>
        <v>K37W05D02</v>
      </c>
      <c r="P155" s="20" t="str">
        <f>VLOOKUP(J155,Prowadzacy!$F$3:$K$116,6,FALSE)</f>
        <v>ZNEMAP</v>
      </c>
      <c r="Q155" s="34" t="s">
        <v>1297</v>
      </c>
      <c r="R155" s="20" t="str">
        <f>VLOOKUP(Q155,Prowadzacy!$F$3:$K$116,2,FALSE)</f>
        <v>Karol</v>
      </c>
      <c r="S155" s="20">
        <f>VLOOKUP(Q155,Prowadzacy!$F$3:$K$116,3,FALSE)</f>
        <v>0</v>
      </c>
      <c r="T155" s="20" t="str">
        <f>VLOOKUP(Q155,Prowadzacy!$F$3:$K$116,4,FALSE)</f>
        <v>Wróbel</v>
      </c>
      <c r="U155" s="20" t="str">
        <f>VLOOKUP(Q155,Prowadzacy!$F$3:$M$116,8,FALSE)</f>
        <v xml:space="preserve">Karol | Wróbel | Dr inż. |  ( 053112 ) </v>
      </c>
      <c r="V155" s="35"/>
      <c r="W155" s="34" t="s">
        <v>217</v>
      </c>
      <c r="X155" s="35"/>
      <c r="Y155" s="34"/>
      <c r="Z155" s="10"/>
      <c r="AA155" s="9"/>
      <c r="AB155" s="9"/>
      <c r="AC155" s="9"/>
      <c r="AD155" s="9"/>
      <c r="AE155" s="9"/>
      <c r="AF155" s="9"/>
      <c r="AG155" s="9"/>
      <c r="AH155" s="9"/>
      <c r="AI155" s="9"/>
      <c r="AJ155" s="9"/>
      <c r="AK155" s="9"/>
    </row>
    <row r="156" spans="1:37" ht="65.25">
      <c r="A156" s="151">
        <v>151</v>
      </c>
      <c r="B156" s="20" t="str">
        <f>VLOOKUP(E156,studia!$F$1:$I$10,2,FALSE)</f>
        <v>Elektromechatronika</v>
      </c>
      <c r="C156" s="20" t="str">
        <f>VLOOKUP(E156,studia!$F$1:$I$10,3,FALSE)</f>
        <v>inż.</v>
      </c>
      <c r="D156" s="20">
        <f>VLOOKUP(E156,studia!$F$1:$I$10,4,FALSE)</f>
        <v>0</v>
      </c>
      <c r="E156" s="35" t="s">
        <v>415</v>
      </c>
      <c r="F156" s="157"/>
      <c r="G156" s="35" t="s">
        <v>1041</v>
      </c>
      <c r="H156" s="35" t="s">
        <v>1042</v>
      </c>
      <c r="I156" s="35" t="s">
        <v>1043</v>
      </c>
      <c r="J156" s="35" t="s">
        <v>1044</v>
      </c>
      <c r="K156" s="19" t="str">
        <f>VLOOKUP(J156,Prowadzacy!$F$3:$J$116,2,FALSE)</f>
        <v>Piotr</v>
      </c>
      <c r="L156" s="19">
        <f>VLOOKUP(J156,Prowadzacy!$F$3:$K$116,3,FALSE)</f>
        <v>0</v>
      </c>
      <c r="M156" s="19" t="str">
        <f>VLOOKUP(J156,Prowadzacy!$F$3:$K$116,4,FALSE)</f>
        <v>Gajewski</v>
      </c>
      <c r="N156" s="20" t="str">
        <f>VLOOKUP(J156,Prowadzacy!$F$3:$M$116,8,FALSE)</f>
        <v xml:space="preserve">Piotr | Gajewski | Dr inż. |  ( 05397 ) </v>
      </c>
      <c r="O156" s="19" t="str">
        <f>VLOOKUP(J156,Prowadzacy!$F$3:$K$116,5,FALSE)</f>
        <v>K37W05D02</v>
      </c>
      <c r="P156" s="20" t="str">
        <f>VLOOKUP(J156,Prowadzacy!$F$3:$K$116,6,FALSE)</f>
        <v>ZNEMAP</v>
      </c>
      <c r="Q156" s="34" t="s">
        <v>1157</v>
      </c>
      <c r="R156" s="20" t="str">
        <f>VLOOKUP(Q156,Prowadzacy!$F$3:$K$116,2,FALSE)</f>
        <v>Jacek</v>
      </c>
      <c r="S156" s="20">
        <f>VLOOKUP(Q156,Prowadzacy!$F$3:$K$116,3,FALSE)</f>
        <v>0</v>
      </c>
      <c r="T156" s="20" t="str">
        <f>VLOOKUP(Q156,Prowadzacy!$F$3:$K$116,4,FALSE)</f>
        <v>Listwan</v>
      </c>
      <c r="U156" s="20" t="str">
        <f>VLOOKUP(Q156,Prowadzacy!$F$3:$M$116,8,FALSE)</f>
        <v xml:space="preserve">Jacek | Listwan | Dr inż. |  ( p53100 ) </v>
      </c>
      <c r="V156" s="35"/>
      <c r="W156" s="34" t="s">
        <v>217</v>
      </c>
      <c r="X156" s="35"/>
      <c r="Y156" s="34"/>
      <c r="Z156" s="10"/>
      <c r="AA156" s="9"/>
      <c r="AB156" s="9"/>
      <c r="AC156" s="9"/>
      <c r="AD156" s="9"/>
      <c r="AE156" s="9"/>
      <c r="AF156" s="9"/>
      <c r="AG156" s="9"/>
      <c r="AH156" s="9"/>
      <c r="AI156" s="9"/>
      <c r="AJ156" s="9"/>
      <c r="AK156" s="9"/>
    </row>
    <row r="157" spans="1:37" ht="78">
      <c r="A157" s="151">
        <v>152</v>
      </c>
      <c r="B157" s="20" t="str">
        <f>VLOOKUP(E157,studia!$F$1:$I$10,2,FALSE)</f>
        <v>Elektromechatronika</v>
      </c>
      <c r="C157" s="20" t="str">
        <f>VLOOKUP(E157,studia!$F$1:$I$10,3,FALSE)</f>
        <v>inż.</v>
      </c>
      <c r="D157" s="20">
        <f>VLOOKUP(E157,studia!$F$1:$I$10,4,FALSE)</f>
        <v>0</v>
      </c>
      <c r="E157" s="35" t="s">
        <v>415</v>
      </c>
      <c r="F157" s="158" t="s">
        <v>2179</v>
      </c>
      <c r="G157" s="35" t="s">
        <v>1074</v>
      </c>
      <c r="H157" s="35" t="s">
        <v>1075</v>
      </c>
      <c r="I157" s="35" t="s">
        <v>1076</v>
      </c>
      <c r="J157" s="35" t="s">
        <v>1077</v>
      </c>
      <c r="K157" s="19" t="str">
        <f>VLOOKUP(J157,Prowadzacy!$F$3:$J$116,2,FALSE)</f>
        <v>Marcin</v>
      </c>
      <c r="L157" s="19">
        <f>VLOOKUP(J157,Prowadzacy!$F$3:$K$116,3,FALSE)</f>
        <v>0</v>
      </c>
      <c r="M157" s="19" t="str">
        <f>VLOOKUP(J157,Prowadzacy!$F$3:$K$116,4,FALSE)</f>
        <v>Kamiński</v>
      </c>
      <c r="N157" s="20" t="str">
        <f>VLOOKUP(J157,Prowadzacy!$F$3:$M$116,8,FALSE)</f>
        <v xml:space="preserve">Marcin | Kamiński | Dr hab. inż. |  ( 05373 ) </v>
      </c>
      <c r="O157" s="19" t="str">
        <f>VLOOKUP(J157,Prowadzacy!$F$3:$K$116,5,FALSE)</f>
        <v>K37W05D02</v>
      </c>
      <c r="P157" s="20" t="str">
        <f>VLOOKUP(J157,Prowadzacy!$F$3:$K$116,6,FALSE)</f>
        <v>ZNEMAP</v>
      </c>
      <c r="Q157" s="34" t="s">
        <v>1173</v>
      </c>
      <c r="R157" s="20" t="str">
        <f>VLOOKUP(Q157,Prowadzacy!$F$3:$K$116,2,FALSE)</f>
        <v>Marcin</v>
      </c>
      <c r="S157" s="20" t="str">
        <f>VLOOKUP(Q157,Prowadzacy!$F$3:$K$116,3,FALSE)</f>
        <v>Stanisław</v>
      </c>
      <c r="T157" s="20" t="str">
        <f>VLOOKUP(Q157,Prowadzacy!$F$3:$K$116,4,FALSE)</f>
        <v>Pawlak</v>
      </c>
      <c r="U157" s="20" t="str">
        <f>VLOOKUP(Q157,Prowadzacy!$F$3:$M$116,8,FALSE)</f>
        <v xml:space="preserve">Marcin | Pawlak | Dr inż. |  ( 05337 ) </v>
      </c>
      <c r="V157" s="35"/>
      <c r="W157" s="34" t="s">
        <v>217</v>
      </c>
      <c r="X157" s="35"/>
      <c r="Y157" s="34"/>
      <c r="Z157" s="10"/>
      <c r="AA157" s="9"/>
      <c r="AB157" s="9"/>
      <c r="AC157" s="9"/>
      <c r="AD157" s="9"/>
      <c r="AE157" s="9"/>
      <c r="AF157" s="9"/>
      <c r="AG157" s="9"/>
      <c r="AH157" s="9"/>
      <c r="AI157" s="9"/>
      <c r="AJ157" s="9"/>
      <c r="AK157" s="9"/>
    </row>
    <row r="158" spans="1:37" ht="78">
      <c r="A158" s="151">
        <v>153</v>
      </c>
      <c r="B158" s="20" t="str">
        <f>VLOOKUP(E158,studia!$F$1:$I$10,2,FALSE)</f>
        <v>Elektromechatronika</v>
      </c>
      <c r="C158" s="20" t="str">
        <f>VLOOKUP(E158,studia!$F$1:$I$10,3,FALSE)</f>
        <v>inż.</v>
      </c>
      <c r="D158" s="20">
        <f>VLOOKUP(E158,studia!$F$1:$I$10,4,FALSE)</f>
        <v>0</v>
      </c>
      <c r="E158" s="35" t="s">
        <v>415</v>
      </c>
      <c r="F158" s="158" t="s">
        <v>2179</v>
      </c>
      <c r="G158" s="35" t="s">
        <v>1090</v>
      </c>
      <c r="H158" s="35" t="s">
        <v>1091</v>
      </c>
      <c r="I158" s="35" t="s">
        <v>1092</v>
      </c>
      <c r="J158" s="35" t="s">
        <v>1077</v>
      </c>
      <c r="K158" s="19" t="str">
        <f>VLOOKUP(J158,Prowadzacy!$F$3:$J$116,2,FALSE)</f>
        <v>Marcin</v>
      </c>
      <c r="L158" s="19">
        <f>VLOOKUP(J158,Prowadzacy!$F$3:$K$116,3,FALSE)</f>
        <v>0</v>
      </c>
      <c r="M158" s="19" t="str">
        <f>VLOOKUP(J158,Prowadzacy!$F$3:$K$116,4,FALSE)</f>
        <v>Kamiński</v>
      </c>
      <c r="N158" s="20" t="str">
        <f>VLOOKUP(J158,Prowadzacy!$F$3:$M$116,8,FALSE)</f>
        <v xml:space="preserve">Marcin | Kamiński | Dr hab. inż. |  ( 05373 ) </v>
      </c>
      <c r="O158" s="19" t="str">
        <f>VLOOKUP(J158,Prowadzacy!$F$3:$K$116,5,FALSE)</f>
        <v>K37W05D02</v>
      </c>
      <c r="P158" s="20" t="str">
        <f>VLOOKUP(J158,Prowadzacy!$F$3:$K$116,6,FALSE)</f>
        <v>ZNEMAP</v>
      </c>
      <c r="Q158" s="34" t="s">
        <v>985</v>
      </c>
      <c r="R158" s="20" t="str">
        <f>VLOOKUP(Q158,Prowadzacy!$F$3:$K$116,2,FALSE)</f>
        <v>Krzysztof</v>
      </c>
      <c r="S158" s="20" t="str">
        <f>VLOOKUP(Q158,Prowadzacy!$F$3:$K$116,3,FALSE)</f>
        <v>Paweł</v>
      </c>
      <c r="T158" s="20" t="str">
        <f>VLOOKUP(Q158,Prowadzacy!$F$3:$K$116,4,FALSE)</f>
        <v>Dyrcz</v>
      </c>
      <c r="U158" s="20" t="str">
        <f>VLOOKUP(Q158,Prowadzacy!$F$3:$M$116,8,FALSE)</f>
        <v xml:space="preserve">Krzysztof | Dyrcz | Dr inż. |  ( 05307 ) </v>
      </c>
      <c r="V158" s="35"/>
      <c r="W158" s="34" t="s">
        <v>217</v>
      </c>
      <c r="X158" s="35"/>
      <c r="Y158" s="34"/>
      <c r="Z158" s="10"/>
      <c r="AA158" s="9"/>
      <c r="AB158" s="9"/>
      <c r="AC158" s="9"/>
      <c r="AD158" s="9"/>
      <c r="AE158" s="9"/>
      <c r="AF158" s="9"/>
      <c r="AG158" s="9"/>
      <c r="AH158" s="9"/>
      <c r="AI158" s="9"/>
      <c r="AJ158" s="9"/>
      <c r="AK158" s="9"/>
    </row>
    <row r="159" spans="1:37" ht="90.75">
      <c r="A159" s="151">
        <v>154</v>
      </c>
      <c r="B159" s="20" t="str">
        <f>VLOOKUP(E159,studia!$F$1:$I$10,2,FALSE)</f>
        <v>Elektromechatronika</v>
      </c>
      <c r="C159" s="20" t="str">
        <f>VLOOKUP(E159,studia!$F$1:$I$10,3,FALSE)</f>
        <v>inż.</v>
      </c>
      <c r="D159" s="20">
        <f>VLOOKUP(E159,studia!$F$1:$I$10,4,FALSE)</f>
        <v>0</v>
      </c>
      <c r="E159" s="35" t="s">
        <v>415</v>
      </c>
      <c r="F159" s="158" t="s">
        <v>2179</v>
      </c>
      <c r="G159" s="35" t="s">
        <v>1093</v>
      </c>
      <c r="H159" s="35" t="s">
        <v>1094</v>
      </c>
      <c r="I159" s="35" t="s">
        <v>1095</v>
      </c>
      <c r="J159" s="35" t="s">
        <v>1077</v>
      </c>
      <c r="K159" s="19" t="str">
        <f>VLOOKUP(J159,Prowadzacy!$F$3:$J$116,2,FALSE)</f>
        <v>Marcin</v>
      </c>
      <c r="L159" s="19">
        <f>VLOOKUP(J159,Prowadzacy!$F$3:$K$116,3,FALSE)</f>
        <v>0</v>
      </c>
      <c r="M159" s="19" t="str">
        <f>VLOOKUP(J159,Prowadzacy!$F$3:$K$116,4,FALSE)</f>
        <v>Kamiński</v>
      </c>
      <c r="N159" s="20" t="str">
        <f>VLOOKUP(J159,Prowadzacy!$F$3:$M$116,8,FALSE)</f>
        <v xml:space="preserve">Marcin | Kamiński | Dr hab. inż. |  ( 05373 ) </v>
      </c>
      <c r="O159" s="19" t="str">
        <f>VLOOKUP(J159,Prowadzacy!$F$3:$K$116,5,FALSE)</f>
        <v>K37W05D02</v>
      </c>
      <c r="P159" s="20" t="str">
        <f>VLOOKUP(J159,Prowadzacy!$F$3:$K$116,6,FALSE)</f>
        <v>ZNEMAP</v>
      </c>
      <c r="Q159" s="34" t="s">
        <v>1173</v>
      </c>
      <c r="R159" s="20" t="str">
        <f>VLOOKUP(Q159,Prowadzacy!$F$3:$K$116,2,FALSE)</f>
        <v>Marcin</v>
      </c>
      <c r="S159" s="20" t="str">
        <f>VLOOKUP(Q159,Prowadzacy!$F$3:$K$116,3,FALSE)</f>
        <v>Stanisław</v>
      </c>
      <c r="T159" s="20" t="str">
        <f>VLOOKUP(Q159,Prowadzacy!$F$3:$K$116,4,FALSE)</f>
        <v>Pawlak</v>
      </c>
      <c r="U159" s="20" t="str">
        <f>VLOOKUP(Q159,Prowadzacy!$F$3:$M$116,8,FALSE)</f>
        <v xml:space="preserve">Marcin | Pawlak | Dr inż. |  ( 05337 ) </v>
      </c>
      <c r="V159" s="35"/>
      <c r="W159" s="34" t="s">
        <v>217</v>
      </c>
      <c r="X159" s="35"/>
      <c r="Y159" s="34"/>
      <c r="Z159" s="10"/>
      <c r="AA159" s="9"/>
      <c r="AB159" s="9"/>
      <c r="AC159" s="9"/>
      <c r="AD159" s="9"/>
      <c r="AE159" s="9"/>
      <c r="AF159" s="9"/>
      <c r="AG159" s="9"/>
      <c r="AH159" s="9"/>
      <c r="AI159" s="9"/>
      <c r="AJ159" s="9"/>
      <c r="AK159" s="9"/>
    </row>
    <row r="160" spans="1:37" ht="65.25">
      <c r="A160" s="151">
        <v>155</v>
      </c>
      <c r="B160" s="20" t="str">
        <f>VLOOKUP(E160,studia!$F$1:$I$10,2,FALSE)</f>
        <v>Elektromechatronika</v>
      </c>
      <c r="C160" s="20" t="str">
        <f>VLOOKUP(E160,studia!$F$1:$I$10,3,FALSE)</f>
        <v>inż.</v>
      </c>
      <c r="D160" s="20">
        <f>VLOOKUP(E160,studia!$F$1:$I$10,4,FALSE)</f>
        <v>0</v>
      </c>
      <c r="E160" s="35" t="s">
        <v>415</v>
      </c>
      <c r="F160" s="158" t="s">
        <v>2179</v>
      </c>
      <c r="G160" s="35" t="s">
        <v>1104</v>
      </c>
      <c r="H160" s="35" t="s">
        <v>1105</v>
      </c>
      <c r="I160" s="35" t="s">
        <v>1106</v>
      </c>
      <c r="J160" s="35" t="s">
        <v>1077</v>
      </c>
      <c r="K160" s="19" t="str">
        <f>VLOOKUP(J160,Prowadzacy!$F$3:$J$116,2,FALSE)</f>
        <v>Marcin</v>
      </c>
      <c r="L160" s="19">
        <f>VLOOKUP(J160,Prowadzacy!$F$3:$K$116,3,FALSE)</f>
        <v>0</v>
      </c>
      <c r="M160" s="19" t="str">
        <f>VLOOKUP(J160,Prowadzacy!$F$3:$K$116,4,FALSE)</f>
        <v>Kamiński</v>
      </c>
      <c r="N160" s="20" t="str">
        <f>VLOOKUP(J160,Prowadzacy!$F$3:$M$116,8,FALSE)</f>
        <v xml:space="preserve">Marcin | Kamiński | Dr hab. inż. |  ( 05373 ) </v>
      </c>
      <c r="O160" s="19" t="str">
        <f>VLOOKUP(J160,Prowadzacy!$F$3:$K$116,5,FALSE)</f>
        <v>K37W05D02</v>
      </c>
      <c r="P160" s="20" t="str">
        <f>VLOOKUP(J160,Prowadzacy!$F$3:$K$116,6,FALSE)</f>
        <v>ZNEMAP</v>
      </c>
      <c r="Q160" s="34" t="s">
        <v>985</v>
      </c>
      <c r="R160" s="20" t="str">
        <f>VLOOKUP(Q160,Prowadzacy!$F$3:$K$116,2,FALSE)</f>
        <v>Krzysztof</v>
      </c>
      <c r="S160" s="20" t="str">
        <f>VLOOKUP(Q160,Prowadzacy!$F$3:$K$116,3,FALSE)</f>
        <v>Paweł</v>
      </c>
      <c r="T160" s="20" t="str">
        <f>VLOOKUP(Q160,Prowadzacy!$F$3:$K$116,4,FALSE)</f>
        <v>Dyrcz</v>
      </c>
      <c r="U160" s="20" t="str">
        <f>VLOOKUP(Q160,Prowadzacy!$F$3:$M$116,8,FALSE)</f>
        <v xml:space="preserve">Krzysztof | Dyrcz | Dr inż. |  ( 05307 ) </v>
      </c>
      <c r="V160" s="35"/>
      <c r="W160" s="34" t="s">
        <v>217</v>
      </c>
      <c r="X160" s="35"/>
      <c r="Y160" s="34"/>
      <c r="Z160" s="10"/>
      <c r="AA160" s="9"/>
      <c r="AB160" s="9"/>
      <c r="AC160" s="9"/>
      <c r="AD160" s="9"/>
      <c r="AE160" s="9"/>
      <c r="AF160" s="9"/>
      <c r="AG160" s="9"/>
      <c r="AH160" s="9"/>
      <c r="AI160" s="9"/>
      <c r="AJ160" s="9"/>
      <c r="AK160" s="9"/>
    </row>
    <row r="161" spans="1:37" ht="65.25">
      <c r="A161" s="151">
        <v>156</v>
      </c>
      <c r="B161" s="20" t="str">
        <f>VLOOKUP(E161,studia!$F$1:$I$10,2,FALSE)</f>
        <v>Elektromechatronika</v>
      </c>
      <c r="C161" s="20" t="str">
        <f>VLOOKUP(E161,studia!$F$1:$I$10,3,FALSE)</f>
        <v>inż.</v>
      </c>
      <c r="D161" s="20">
        <f>VLOOKUP(E161,studia!$F$1:$I$10,4,FALSE)</f>
        <v>0</v>
      </c>
      <c r="E161" s="35" t="s">
        <v>415</v>
      </c>
      <c r="F161" s="158" t="s">
        <v>2179</v>
      </c>
      <c r="G161" s="35" t="s">
        <v>1124</v>
      </c>
      <c r="H161" s="35" t="s">
        <v>1125</v>
      </c>
      <c r="I161" s="35" t="s">
        <v>1126</v>
      </c>
      <c r="J161" s="35" t="s">
        <v>1077</v>
      </c>
      <c r="K161" s="19" t="str">
        <f>VLOOKUP(J161,Prowadzacy!$F$3:$J$116,2,FALSE)</f>
        <v>Marcin</v>
      </c>
      <c r="L161" s="19">
        <f>VLOOKUP(J161,Prowadzacy!$F$3:$K$116,3,FALSE)</f>
        <v>0</v>
      </c>
      <c r="M161" s="19" t="str">
        <f>VLOOKUP(J161,Prowadzacy!$F$3:$K$116,4,FALSE)</f>
        <v>Kamiński</v>
      </c>
      <c r="N161" s="20" t="str">
        <f>VLOOKUP(J161,Prowadzacy!$F$3:$M$116,8,FALSE)</f>
        <v xml:space="preserve">Marcin | Kamiński | Dr hab. inż. |  ( 05373 ) </v>
      </c>
      <c r="O161" s="19" t="str">
        <f>VLOOKUP(J161,Prowadzacy!$F$3:$K$116,5,FALSE)</f>
        <v>K37W05D02</v>
      </c>
      <c r="P161" s="20" t="str">
        <f>VLOOKUP(J161,Prowadzacy!$F$3:$K$116,6,FALSE)</f>
        <v>ZNEMAP</v>
      </c>
      <c r="Q161" s="34" t="s">
        <v>961</v>
      </c>
      <c r="R161" s="20" t="str">
        <f>VLOOKUP(Q161,Prowadzacy!$F$3:$K$116,2,FALSE)</f>
        <v>Piotr</v>
      </c>
      <c r="S161" s="20" t="str">
        <f>VLOOKUP(Q161,Prowadzacy!$F$3:$K$116,3,FALSE)</f>
        <v>Stanisław</v>
      </c>
      <c r="T161" s="20" t="str">
        <f>VLOOKUP(Q161,Prowadzacy!$F$3:$K$116,4,FALSE)</f>
        <v>Derugo</v>
      </c>
      <c r="U161" s="20" t="str">
        <f>VLOOKUP(Q161,Prowadzacy!$F$3:$M$116,8,FALSE)</f>
        <v xml:space="preserve">Piotr | Derugo | Dr inż. |  ( 05390 ) </v>
      </c>
      <c r="V161" s="35"/>
      <c r="W161" s="34" t="s">
        <v>217</v>
      </c>
      <c r="X161" s="35"/>
      <c r="Y161" s="34"/>
      <c r="Z161" s="10"/>
      <c r="AA161" s="9"/>
      <c r="AB161" s="9"/>
      <c r="AC161" s="9"/>
      <c r="AD161" s="9"/>
      <c r="AE161" s="9"/>
      <c r="AF161" s="9"/>
      <c r="AG161" s="9"/>
      <c r="AH161" s="9"/>
      <c r="AI161" s="9"/>
      <c r="AJ161" s="9"/>
      <c r="AK161" s="9"/>
    </row>
    <row r="162" spans="1:37" ht="90.75">
      <c r="A162" s="151">
        <v>157</v>
      </c>
      <c r="B162" s="20" t="str">
        <f>VLOOKUP(E162,studia!$F$1:$I$10,2,FALSE)</f>
        <v>Elektromechatronika</v>
      </c>
      <c r="C162" s="20" t="str">
        <f>VLOOKUP(E162,studia!$F$1:$I$10,3,FALSE)</f>
        <v>inż.</v>
      </c>
      <c r="D162" s="20">
        <f>VLOOKUP(E162,studia!$F$1:$I$10,4,FALSE)</f>
        <v>0</v>
      </c>
      <c r="E162" s="35" t="s">
        <v>415</v>
      </c>
      <c r="F162" s="157"/>
      <c r="G162" s="35" t="s">
        <v>1130</v>
      </c>
      <c r="H162" s="35" t="s">
        <v>1131</v>
      </c>
      <c r="I162" s="35" t="s">
        <v>1132</v>
      </c>
      <c r="J162" s="35" t="s">
        <v>1077</v>
      </c>
      <c r="K162" s="19" t="str">
        <f>VLOOKUP(J162,Prowadzacy!$F$3:$J$116,2,FALSE)</f>
        <v>Marcin</v>
      </c>
      <c r="L162" s="19">
        <f>VLOOKUP(J162,Prowadzacy!$F$3:$K$116,3,FALSE)</f>
        <v>0</v>
      </c>
      <c r="M162" s="19" t="str">
        <f>VLOOKUP(J162,Prowadzacy!$F$3:$K$116,4,FALSE)</f>
        <v>Kamiński</v>
      </c>
      <c r="N162" s="20" t="str">
        <f>VLOOKUP(J162,Prowadzacy!$F$3:$M$116,8,FALSE)</f>
        <v xml:space="preserve">Marcin | Kamiński | Dr hab. inż. |  ( 05373 ) </v>
      </c>
      <c r="O162" s="19" t="str">
        <f>VLOOKUP(J162,Prowadzacy!$F$3:$K$116,5,FALSE)</f>
        <v>K37W05D02</v>
      </c>
      <c r="P162" s="20" t="str">
        <f>VLOOKUP(J162,Prowadzacy!$F$3:$K$116,6,FALSE)</f>
        <v>ZNEMAP</v>
      </c>
      <c r="Q162" s="34" t="s">
        <v>985</v>
      </c>
      <c r="R162" s="20" t="str">
        <f>VLOOKUP(Q162,Prowadzacy!$F$3:$K$116,2,FALSE)</f>
        <v>Krzysztof</v>
      </c>
      <c r="S162" s="20" t="str">
        <f>VLOOKUP(Q162,Prowadzacy!$F$3:$K$116,3,FALSE)</f>
        <v>Paweł</v>
      </c>
      <c r="T162" s="20" t="str">
        <f>VLOOKUP(Q162,Prowadzacy!$F$3:$K$116,4,FALSE)</f>
        <v>Dyrcz</v>
      </c>
      <c r="U162" s="20" t="str">
        <f>VLOOKUP(Q162,Prowadzacy!$F$3:$M$116,8,FALSE)</f>
        <v xml:space="preserve">Krzysztof | Dyrcz | Dr inż. |  ( 05307 ) </v>
      </c>
      <c r="V162" s="35"/>
      <c r="W162" s="34" t="s">
        <v>217</v>
      </c>
      <c r="X162" s="35"/>
      <c r="Y162" s="34"/>
      <c r="Z162" s="10"/>
      <c r="AA162" s="9"/>
      <c r="AB162" s="9"/>
      <c r="AC162" s="9"/>
      <c r="AD162" s="9"/>
      <c r="AE162" s="9"/>
      <c r="AF162" s="9"/>
      <c r="AG162" s="9"/>
      <c r="AH162" s="9"/>
      <c r="AI162" s="9"/>
      <c r="AJ162" s="9"/>
      <c r="AK162" s="9"/>
    </row>
    <row r="163" spans="1:37" ht="141.75">
      <c r="A163" s="151">
        <v>158</v>
      </c>
      <c r="B163" s="20" t="str">
        <f>VLOOKUP(E163,studia!$F$1:$I$10,2,FALSE)</f>
        <v>Elektromechatronika</v>
      </c>
      <c r="C163" s="20" t="str">
        <f>VLOOKUP(E163,studia!$F$1:$I$10,3,FALSE)</f>
        <v>inż.</v>
      </c>
      <c r="D163" s="20">
        <f>VLOOKUP(E163,studia!$F$1:$I$10,4,FALSE)</f>
        <v>0</v>
      </c>
      <c r="E163" s="35" t="s">
        <v>415</v>
      </c>
      <c r="F163" s="158" t="s">
        <v>2179</v>
      </c>
      <c r="G163" s="35" t="s">
        <v>1846</v>
      </c>
      <c r="H163" s="35" t="s">
        <v>1847</v>
      </c>
      <c r="I163" s="35" t="s">
        <v>1848</v>
      </c>
      <c r="J163" s="35" t="s">
        <v>1077</v>
      </c>
      <c r="K163" s="19" t="str">
        <f>VLOOKUP(J163,Prowadzacy!$F$3:$J$116,2,FALSE)</f>
        <v>Marcin</v>
      </c>
      <c r="L163" s="19">
        <f>VLOOKUP(J163,Prowadzacy!$F$3:$K$116,3,FALSE)</f>
        <v>0</v>
      </c>
      <c r="M163" s="19" t="str">
        <f>VLOOKUP(J163,Prowadzacy!$F$3:$K$116,4,FALSE)</f>
        <v>Kamiński</v>
      </c>
      <c r="N163" s="20" t="str">
        <f>VLOOKUP(J163,Prowadzacy!$F$3:$M$116,8,FALSE)</f>
        <v xml:space="preserve">Marcin | Kamiński | Dr hab. inż. |  ( 05373 ) </v>
      </c>
      <c r="O163" s="19" t="str">
        <f>VLOOKUP(J163,Prowadzacy!$F$3:$K$116,5,FALSE)</f>
        <v>K37W05D02</v>
      </c>
      <c r="P163" s="20" t="str">
        <f>VLOOKUP(J163,Prowadzacy!$F$3:$K$116,6,FALSE)</f>
        <v>ZNEMAP</v>
      </c>
      <c r="Q163" s="34" t="s">
        <v>1250</v>
      </c>
      <c r="R163" s="20" t="str">
        <f>VLOOKUP(Q163,Prowadzacy!$F$3:$K$116,2,FALSE)</f>
        <v>Krzysztof</v>
      </c>
      <c r="S163" s="20">
        <f>VLOOKUP(Q163,Prowadzacy!$F$3:$K$116,3,FALSE)</f>
        <v>0</v>
      </c>
      <c r="T163" s="20" t="str">
        <f>VLOOKUP(Q163,Prowadzacy!$F$3:$K$116,4,FALSE)</f>
        <v>Szabat</v>
      </c>
      <c r="U163" s="20" t="str">
        <f>VLOOKUP(Q163,Prowadzacy!$F$3:$M$116,8,FALSE)</f>
        <v xml:space="preserve">Krzysztof | Szabat | Prof. dr hab. inż. |  ( 05344 ) </v>
      </c>
      <c r="V163" s="35"/>
      <c r="W163" s="34" t="s">
        <v>217</v>
      </c>
      <c r="X163" s="35"/>
      <c r="Y163" s="34"/>
      <c r="Z163" s="10"/>
      <c r="AA163" s="9"/>
      <c r="AB163" s="9"/>
      <c r="AC163" s="9"/>
      <c r="AD163" s="9"/>
      <c r="AE163" s="9"/>
      <c r="AF163" s="9"/>
      <c r="AG163" s="9"/>
      <c r="AH163" s="9"/>
      <c r="AI163" s="9"/>
      <c r="AJ163" s="9"/>
      <c r="AK163" s="9"/>
    </row>
    <row r="164" spans="1:37" ht="78">
      <c r="A164" s="151">
        <v>159</v>
      </c>
      <c r="B164" s="20" t="str">
        <f>VLOOKUP(E164,studia!$F$1:$I$10,2,FALSE)</f>
        <v>Elektromechatronika</v>
      </c>
      <c r="C164" s="20" t="str">
        <f>VLOOKUP(E164,studia!$F$1:$I$10,3,FALSE)</f>
        <v>inż.</v>
      </c>
      <c r="D164" s="20">
        <f>VLOOKUP(E164,studia!$F$1:$I$10,4,FALSE)</f>
        <v>0</v>
      </c>
      <c r="E164" s="35" t="s">
        <v>415</v>
      </c>
      <c r="F164" s="158" t="s">
        <v>2179</v>
      </c>
      <c r="G164" s="35" t="s">
        <v>1154</v>
      </c>
      <c r="H164" s="35" t="s">
        <v>1155</v>
      </c>
      <c r="I164" s="35" t="s">
        <v>1156</v>
      </c>
      <c r="J164" s="35" t="s">
        <v>1157</v>
      </c>
      <c r="K164" s="19" t="str">
        <f>VLOOKUP(J164,Prowadzacy!$F$3:$J$116,2,FALSE)</f>
        <v>Jacek</v>
      </c>
      <c r="L164" s="19">
        <f>VLOOKUP(J164,Prowadzacy!$F$3:$K$116,3,FALSE)</f>
        <v>0</v>
      </c>
      <c r="M164" s="19" t="str">
        <f>VLOOKUP(J164,Prowadzacy!$F$3:$K$116,4,FALSE)</f>
        <v>Listwan</v>
      </c>
      <c r="N164" s="20" t="str">
        <f>VLOOKUP(J164,Prowadzacy!$F$3:$M$116,8,FALSE)</f>
        <v xml:space="preserve">Jacek | Listwan | Dr inż. |  ( p53100 ) </v>
      </c>
      <c r="O164" s="19" t="str">
        <f>VLOOKUP(J164,Prowadzacy!$F$3:$K$116,5,FALSE)</f>
        <v>K37W05D02</v>
      </c>
      <c r="P164" s="20" t="str">
        <f>VLOOKUP(J164,Prowadzacy!$F$3:$K$116,6,FALSE)</f>
        <v>ZNEMAP</v>
      </c>
      <c r="Q164" s="34" t="s">
        <v>1044</v>
      </c>
      <c r="R164" s="20" t="str">
        <f>VLOOKUP(Q164,Prowadzacy!$F$3:$K$116,2,FALSE)</f>
        <v>Piotr</v>
      </c>
      <c r="S164" s="20">
        <f>VLOOKUP(Q164,Prowadzacy!$F$3:$K$116,3,FALSE)</f>
        <v>0</v>
      </c>
      <c r="T164" s="20" t="str">
        <f>VLOOKUP(Q164,Prowadzacy!$F$3:$K$116,4,FALSE)</f>
        <v>Gajewski</v>
      </c>
      <c r="U164" s="20" t="str">
        <f>VLOOKUP(Q164,Prowadzacy!$F$3:$M$116,8,FALSE)</f>
        <v xml:space="preserve">Piotr | Gajewski | Dr inż. |  ( 05397 ) </v>
      </c>
      <c r="V164" s="35"/>
      <c r="W164" s="34" t="s">
        <v>217</v>
      </c>
      <c r="X164" s="35"/>
      <c r="Y164" s="34"/>
      <c r="Z164" s="10"/>
      <c r="AA164" s="9"/>
      <c r="AB164" s="9"/>
      <c r="AC164" s="9"/>
      <c r="AD164" s="9"/>
      <c r="AE164" s="9"/>
      <c r="AF164" s="9"/>
      <c r="AG164" s="9"/>
      <c r="AH164" s="9"/>
      <c r="AI164" s="9"/>
      <c r="AJ164" s="9"/>
      <c r="AK164" s="9"/>
    </row>
    <row r="165" spans="1:37" ht="103.5">
      <c r="A165" s="151">
        <v>160</v>
      </c>
      <c r="B165" s="20" t="str">
        <f>VLOOKUP(E165,studia!$F$1:$I$10,2,FALSE)</f>
        <v>Elektromechatronika</v>
      </c>
      <c r="C165" s="20" t="str">
        <f>VLOOKUP(E165,studia!$F$1:$I$10,3,FALSE)</f>
        <v>inż.</v>
      </c>
      <c r="D165" s="20">
        <f>VLOOKUP(E165,studia!$F$1:$I$10,4,FALSE)</f>
        <v>0</v>
      </c>
      <c r="E165" s="35" t="s">
        <v>415</v>
      </c>
      <c r="F165" s="158" t="s">
        <v>2179</v>
      </c>
      <c r="G165" s="35" t="s">
        <v>1204</v>
      </c>
      <c r="H165" s="35" t="s">
        <v>1205</v>
      </c>
      <c r="I165" s="35" t="s">
        <v>1206</v>
      </c>
      <c r="J165" s="35" t="s">
        <v>1173</v>
      </c>
      <c r="K165" s="19" t="str">
        <f>VLOOKUP(J165,Prowadzacy!$F$3:$J$116,2,FALSE)</f>
        <v>Marcin</v>
      </c>
      <c r="L165" s="19" t="str">
        <f>VLOOKUP(J165,Prowadzacy!$F$3:$K$116,3,FALSE)</f>
        <v>Stanisław</v>
      </c>
      <c r="M165" s="19" t="str">
        <f>VLOOKUP(J165,Prowadzacy!$F$3:$K$116,4,FALSE)</f>
        <v>Pawlak</v>
      </c>
      <c r="N165" s="20" t="str">
        <f>VLOOKUP(J165,Prowadzacy!$F$3:$M$116,8,FALSE)</f>
        <v xml:space="preserve">Marcin | Pawlak | Dr inż. |  ( 05337 ) </v>
      </c>
      <c r="O165" s="19" t="str">
        <f>VLOOKUP(J165,Prowadzacy!$F$3:$K$116,5,FALSE)</f>
        <v>K37W05D02</v>
      </c>
      <c r="P165" s="20" t="str">
        <f>VLOOKUP(J165,Prowadzacy!$F$3:$K$116,6,FALSE)</f>
        <v>ZNEMAP</v>
      </c>
      <c r="Q165" s="34" t="s">
        <v>985</v>
      </c>
      <c r="R165" s="20" t="str">
        <f>VLOOKUP(Q165,Prowadzacy!$F$3:$K$116,2,FALSE)</f>
        <v>Krzysztof</v>
      </c>
      <c r="S165" s="20" t="str">
        <f>VLOOKUP(Q165,Prowadzacy!$F$3:$K$116,3,FALSE)</f>
        <v>Paweł</v>
      </c>
      <c r="T165" s="20" t="str">
        <f>VLOOKUP(Q165,Prowadzacy!$F$3:$K$116,4,FALSE)</f>
        <v>Dyrcz</v>
      </c>
      <c r="U165" s="20" t="str">
        <f>VLOOKUP(Q165,Prowadzacy!$F$3:$M$116,8,FALSE)</f>
        <v xml:space="preserve">Krzysztof | Dyrcz | Dr inż. |  ( 05307 ) </v>
      </c>
      <c r="V165" s="35"/>
      <c r="W165" s="34" t="s">
        <v>217</v>
      </c>
      <c r="X165" s="35"/>
      <c r="Y165" s="34"/>
      <c r="Z165" s="10"/>
      <c r="AA165" s="9"/>
      <c r="AB165" s="9"/>
      <c r="AC165" s="9"/>
      <c r="AD165" s="9"/>
      <c r="AE165" s="9"/>
      <c r="AF165" s="9"/>
      <c r="AG165" s="9"/>
      <c r="AH165" s="9"/>
      <c r="AI165" s="9"/>
      <c r="AJ165" s="9"/>
      <c r="AK165" s="9"/>
    </row>
    <row r="166" spans="1:37" ht="103.5">
      <c r="A166" s="151">
        <v>161</v>
      </c>
      <c r="B166" s="20" t="str">
        <f>VLOOKUP(E166,studia!$F$1:$I$10,2,FALSE)</f>
        <v>Elektromechatronika</v>
      </c>
      <c r="C166" s="20" t="str">
        <f>VLOOKUP(E166,studia!$F$1:$I$10,3,FALSE)</f>
        <v>inż.</v>
      </c>
      <c r="D166" s="20">
        <f>VLOOKUP(E166,studia!$F$1:$I$10,4,FALSE)</f>
        <v>0</v>
      </c>
      <c r="E166" s="35" t="s">
        <v>415</v>
      </c>
      <c r="F166" s="158" t="s">
        <v>2179</v>
      </c>
      <c r="G166" s="35" t="s">
        <v>1207</v>
      </c>
      <c r="H166" s="35" t="s">
        <v>1208</v>
      </c>
      <c r="I166" s="35" t="s">
        <v>1209</v>
      </c>
      <c r="J166" s="35" t="s">
        <v>1173</v>
      </c>
      <c r="K166" s="19" t="str">
        <f>VLOOKUP(J166,Prowadzacy!$F$3:$J$116,2,FALSE)</f>
        <v>Marcin</v>
      </c>
      <c r="L166" s="19" t="str">
        <f>VLOOKUP(J166,Prowadzacy!$F$3:$K$116,3,FALSE)</f>
        <v>Stanisław</v>
      </c>
      <c r="M166" s="19" t="str">
        <f>VLOOKUP(J166,Prowadzacy!$F$3:$K$116,4,FALSE)</f>
        <v>Pawlak</v>
      </c>
      <c r="N166" s="20" t="str">
        <f>VLOOKUP(J166,Prowadzacy!$F$3:$M$116,8,FALSE)</f>
        <v xml:space="preserve">Marcin | Pawlak | Dr inż. |  ( 05337 ) </v>
      </c>
      <c r="O166" s="19" t="str">
        <f>VLOOKUP(J166,Prowadzacy!$F$3:$K$116,5,FALSE)</f>
        <v>K37W05D02</v>
      </c>
      <c r="P166" s="20" t="str">
        <f>VLOOKUP(J166,Prowadzacy!$F$3:$K$116,6,FALSE)</f>
        <v>ZNEMAP</v>
      </c>
      <c r="Q166" s="34" t="s">
        <v>985</v>
      </c>
      <c r="R166" s="20" t="str">
        <f>VLOOKUP(Q166,Prowadzacy!$F$3:$K$116,2,FALSE)</f>
        <v>Krzysztof</v>
      </c>
      <c r="S166" s="20" t="str">
        <f>VLOOKUP(Q166,Prowadzacy!$F$3:$K$116,3,FALSE)</f>
        <v>Paweł</v>
      </c>
      <c r="T166" s="20" t="str">
        <f>VLOOKUP(Q166,Prowadzacy!$F$3:$K$116,4,FALSE)</f>
        <v>Dyrcz</v>
      </c>
      <c r="U166" s="20" t="str">
        <f>VLOOKUP(Q166,Prowadzacy!$F$3:$M$116,8,FALSE)</f>
        <v xml:space="preserve">Krzysztof | Dyrcz | Dr inż. |  ( 05307 ) </v>
      </c>
      <c r="V166" s="35"/>
      <c r="W166" s="34" t="s">
        <v>217</v>
      </c>
      <c r="X166" s="35"/>
      <c r="Y166" s="34"/>
      <c r="Z166" s="10"/>
      <c r="AA166" s="9"/>
      <c r="AB166" s="9"/>
      <c r="AC166" s="9"/>
      <c r="AD166" s="9"/>
      <c r="AE166" s="9"/>
      <c r="AF166" s="9"/>
      <c r="AG166" s="9"/>
      <c r="AH166" s="9"/>
      <c r="AI166" s="9"/>
      <c r="AJ166" s="9"/>
      <c r="AK166" s="9"/>
    </row>
    <row r="167" spans="1:37" ht="78">
      <c r="A167" s="151">
        <v>162</v>
      </c>
      <c r="B167" s="20" t="str">
        <f>VLOOKUP(E167,studia!$F$1:$I$10,2,FALSE)</f>
        <v>Elektromechatronika</v>
      </c>
      <c r="C167" s="20" t="str">
        <f>VLOOKUP(E167,studia!$F$1:$I$10,3,FALSE)</f>
        <v>inż.</v>
      </c>
      <c r="D167" s="20">
        <f>VLOOKUP(E167,studia!$F$1:$I$10,4,FALSE)</f>
        <v>0</v>
      </c>
      <c r="E167" s="35" t="s">
        <v>415</v>
      </c>
      <c r="F167" s="157"/>
      <c r="G167" s="35" t="s">
        <v>1210</v>
      </c>
      <c r="H167" s="35" t="s">
        <v>1211</v>
      </c>
      <c r="I167" s="35" t="s">
        <v>1212</v>
      </c>
      <c r="J167" s="35" t="s">
        <v>1173</v>
      </c>
      <c r="K167" s="19" t="str">
        <f>VLOOKUP(J167,Prowadzacy!$F$3:$J$116,2,FALSE)</f>
        <v>Marcin</v>
      </c>
      <c r="L167" s="19" t="str">
        <f>VLOOKUP(J167,Prowadzacy!$F$3:$K$116,3,FALSE)</f>
        <v>Stanisław</v>
      </c>
      <c r="M167" s="19" t="str">
        <f>VLOOKUP(J167,Prowadzacy!$F$3:$K$116,4,FALSE)</f>
        <v>Pawlak</v>
      </c>
      <c r="N167" s="20" t="str">
        <f>VLOOKUP(J167,Prowadzacy!$F$3:$M$116,8,FALSE)</f>
        <v xml:space="preserve">Marcin | Pawlak | Dr inż. |  ( 05337 ) </v>
      </c>
      <c r="O167" s="19" t="str">
        <f>VLOOKUP(J167,Prowadzacy!$F$3:$K$116,5,FALSE)</f>
        <v>K37W05D02</v>
      </c>
      <c r="P167" s="20" t="str">
        <f>VLOOKUP(J167,Prowadzacy!$F$3:$K$116,6,FALSE)</f>
        <v>ZNEMAP</v>
      </c>
      <c r="Q167" s="34" t="s">
        <v>985</v>
      </c>
      <c r="R167" s="20" t="str">
        <f>VLOOKUP(Q167,Prowadzacy!$F$3:$K$116,2,FALSE)</f>
        <v>Krzysztof</v>
      </c>
      <c r="S167" s="20" t="str">
        <f>VLOOKUP(Q167,Prowadzacy!$F$3:$K$116,3,FALSE)</f>
        <v>Paweł</v>
      </c>
      <c r="T167" s="20" t="str">
        <f>VLOOKUP(Q167,Prowadzacy!$F$3:$K$116,4,FALSE)</f>
        <v>Dyrcz</v>
      </c>
      <c r="U167" s="20" t="str">
        <f>VLOOKUP(Q167,Prowadzacy!$F$3:$M$116,8,FALSE)</f>
        <v xml:space="preserve">Krzysztof | Dyrcz | Dr inż. |  ( 05307 ) </v>
      </c>
      <c r="V167" s="35"/>
      <c r="W167" s="34" t="s">
        <v>217</v>
      </c>
      <c r="X167" s="35"/>
      <c r="Y167" s="34"/>
      <c r="Z167" s="10"/>
      <c r="AA167" s="9"/>
      <c r="AB167" s="9"/>
      <c r="AC167" s="9"/>
      <c r="AD167" s="9"/>
      <c r="AE167" s="9"/>
      <c r="AF167" s="9"/>
      <c r="AG167" s="9"/>
      <c r="AH167" s="9"/>
      <c r="AI167" s="9"/>
      <c r="AJ167" s="9"/>
      <c r="AK167" s="9"/>
    </row>
    <row r="168" spans="1:37" ht="90.75">
      <c r="A168" s="151">
        <v>163</v>
      </c>
      <c r="B168" s="20" t="str">
        <f>VLOOKUP(E168,studia!$F$1:$I$10,2,FALSE)</f>
        <v>Elektromechatronika</v>
      </c>
      <c r="C168" s="20" t="str">
        <f>VLOOKUP(E168,studia!$F$1:$I$10,3,FALSE)</f>
        <v>inż.</v>
      </c>
      <c r="D168" s="20">
        <f>VLOOKUP(E168,studia!$F$1:$I$10,4,FALSE)</f>
        <v>0</v>
      </c>
      <c r="E168" s="35" t="s">
        <v>415</v>
      </c>
      <c r="F168" s="157"/>
      <c r="G168" s="35" t="s">
        <v>1222</v>
      </c>
      <c r="H168" s="35" t="s">
        <v>1223</v>
      </c>
      <c r="I168" s="35" t="s">
        <v>1845</v>
      </c>
      <c r="J168" s="35" t="s">
        <v>1214</v>
      </c>
      <c r="K168" s="19" t="str">
        <f>VLOOKUP(J168,Prowadzacy!$F$3:$J$116,2,FALSE)</f>
        <v>Piotr</v>
      </c>
      <c r="L168" s="19" t="str">
        <f>VLOOKUP(J168,Prowadzacy!$F$3:$K$116,3,FALSE)</f>
        <v>Jóżef</v>
      </c>
      <c r="M168" s="19" t="str">
        <f>VLOOKUP(J168,Prowadzacy!$F$3:$K$116,4,FALSE)</f>
        <v>Serkies</v>
      </c>
      <c r="N168" s="20" t="str">
        <f>VLOOKUP(J168,Prowadzacy!$F$3:$M$116,8,FALSE)</f>
        <v xml:space="preserve">Piotr | Serkies | Dr hab. inż. |  ( 05383 ) </v>
      </c>
      <c r="O168" s="19" t="str">
        <f>VLOOKUP(J168,Prowadzacy!$F$3:$K$116,5,FALSE)</f>
        <v>K37W05D02</v>
      </c>
      <c r="P168" s="20" t="str">
        <f>VLOOKUP(J168,Prowadzacy!$F$3:$K$116,6,FALSE)</f>
        <v>ZNEMAP</v>
      </c>
      <c r="Q168" s="34" t="s">
        <v>1297</v>
      </c>
      <c r="R168" s="20" t="str">
        <f>VLOOKUP(Q168,Prowadzacy!$F$3:$K$116,2,FALSE)</f>
        <v>Karol</v>
      </c>
      <c r="S168" s="20">
        <f>VLOOKUP(Q168,Prowadzacy!$F$3:$K$116,3,FALSE)</f>
        <v>0</v>
      </c>
      <c r="T168" s="20" t="str">
        <f>VLOOKUP(Q168,Prowadzacy!$F$3:$K$116,4,FALSE)</f>
        <v>Wróbel</v>
      </c>
      <c r="U168" s="20" t="str">
        <f>VLOOKUP(Q168,Prowadzacy!$F$3:$M$116,8,FALSE)</f>
        <v xml:space="preserve">Karol | Wróbel | Dr inż. |  ( 053112 ) </v>
      </c>
      <c r="V168" s="35"/>
      <c r="W168" s="34" t="s">
        <v>217</v>
      </c>
      <c r="X168" s="35"/>
      <c r="Y168" s="34"/>
      <c r="Z168" s="10"/>
      <c r="AA168" s="9"/>
      <c r="AB168" s="9"/>
      <c r="AC168" s="9"/>
      <c r="AD168" s="9"/>
      <c r="AE168" s="9"/>
      <c r="AF168" s="9"/>
      <c r="AG168" s="9"/>
      <c r="AH168" s="9"/>
      <c r="AI168" s="9"/>
      <c r="AJ168" s="9"/>
      <c r="AK168" s="9"/>
    </row>
    <row r="169" spans="1:37" ht="65.25">
      <c r="A169" s="151">
        <v>164</v>
      </c>
      <c r="B169" s="20" t="str">
        <f>VLOOKUP(E169,studia!$F$1:$I$10,2,FALSE)</f>
        <v>Elektromechatronika</v>
      </c>
      <c r="C169" s="20" t="str">
        <f>VLOOKUP(E169,studia!$F$1:$I$10,3,FALSE)</f>
        <v>inż.</v>
      </c>
      <c r="D169" s="20">
        <f>VLOOKUP(E169,studia!$F$1:$I$10,4,FALSE)</f>
        <v>0</v>
      </c>
      <c r="E169" s="35" t="s">
        <v>415</v>
      </c>
      <c r="F169" s="158" t="s">
        <v>2179</v>
      </c>
      <c r="G169" s="35" t="s">
        <v>1901</v>
      </c>
      <c r="H169" s="35" t="s">
        <v>1902</v>
      </c>
      <c r="I169" s="35" t="s">
        <v>1402</v>
      </c>
      <c r="J169" s="35" t="s">
        <v>1399</v>
      </c>
      <c r="K169" s="19" t="str">
        <f>VLOOKUP(J169,Prowadzacy!$F$3:$J$116,2,FALSE)</f>
        <v>Michał</v>
      </c>
      <c r="L169" s="19">
        <f>VLOOKUP(J169,Prowadzacy!$F$3:$K$116,3,FALSE)</f>
        <v>0</v>
      </c>
      <c r="M169" s="19" t="str">
        <f>VLOOKUP(J169,Prowadzacy!$F$3:$K$116,4,FALSE)</f>
        <v>Jasiński</v>
      </c>
      <c r="N169" s="20" t="str">
        <f>VLOOKUP(J169,Prowadzacy!$F$3:$M$116,8,FALSE)</f>
        <v xml:space="preserve">Michał | Jasiński | Dr inż. |  ( p05180 ) </v>
      </c>
      <c r="O169" s="19" t="str">
        <f>VLOOKUP(J169,Prowadzacy!$F$3:$K$116,5,FALSE)</f>
        <v>K38W05D02</v>
      </c>
      <c r="P169" s="20" t="str">
        <f>VLOOKUP(J169,Prowadzacy!$F$3:$K$116,6,FALSE)</f>
        <v>ZET</v>
      </c>
      <c r="Q169" s="34" t="s">
        <v>1381</v>
      </c>
      <c r="R169" s="20" t="str">
        <f>VLOOKUP(Q169,Prowadzacy!$F$3:$K$116,2,FALSE)</f>
        <v>Dominika</v>
      </c>
      <c r="S169" s="20">
        <f>VLOOKUP(Q169,Prowadzacy!$F$3:$K$116,3,FALSE)</f>
        <v>0</v>
      </c>
      <c r="T169" s="20" t="str">
        <f>VLOOKUP(Q169,Prowadzacy!$F$3:$K$116,4,FALSE)</f>
        <v>Kaczorowska</v>
      </c>
      <c r="U169" s="20" t="str">
        <f>VLOOKUP(Q169,Prowadzacy!$F$3:$M$116,8,FALSE)</f>
        <v xml:space="preserve">Dominika | Kaczorowska | Dr inż. |  ( p05181 ) </v>
      </c>
      <c r="V169" s="35"/>
      <c r="W169" s="34" t="s">
        <v>217</v>
      </c>
      <c r="X169" s="35"/>
      <c r="Y169" s="34"/>
      <c r="Z169" s="10"/>
      <c r="AA169" s="9"/>
      <c r="AB169" s="9"/>
      <c r="AC169" s="9"/>
      <c r="AD169" s="9"/>
      <c r="AE169" s="9"/>
      <c r="AF169" s="9"/>
      <c r="AG169" s="9"/>
      <c r="AH169" s="9"/>
      <c r="AI169" s="9"/>
      <c r="AJ169" s="9"/>
      <c r="AK169" s="9"/>
    </row>
    <row r="170" spans="1:37" ht="52.5">
      <c r="A170" s="151">
        <v>165</v>
      </c>
      <c r="B170" s="20" t="str">
        <f>VLOOKUP(E170,studia!$F$1:$I$10,2,FALSE)</f>
        <v>Elektromechatronika</v>
      </c>
      <c r="C170" s="20" t="str">
        <f>VLOOKUP(E170,studia!$F$1:$I$10,3,FALSE)</f>
        <v>inż.</v>
      </c>
      <c r="D170" s="20">
        <f>VLOOKUP(E170,studia!$F$1:$I$10,4,FALSE)</f>
        <v>0</v>
      </c>
      <c r="E170" s="35" t="s">
        <v>415</v>
      </c>
      <c r="F170" s="158" t="s">
        <v>2179</v>
      </c>
      <c r="G170" s="35" t="s">
        <v>1408</v>
      </c>
      <c r="H170" s="35" t="s">
        <v>1409</v>
      </c>
      <c r="I170" s="35" t="s">
        <v>1501</v>
      </c>
      <c r="J170" s="35" t="s">
        <v>1399</v>
      </c>
      <c r="K170" s="19" t="str">
        <f>VLOOKUP(J170,Prowadzacy!$F$3:$J$116,2,FALSE)</f>
        <v>Michał</v>
      </c>
      <c r="L170" s="19">
        <f>VLOOKUP(J170,Prowadzacy!$F$3:$K$116,3,FALSE)</f>
        <v>0</v>
      </c>
      <c r="M170" s="19" t="str">
        <f>VLOOKUP(J170,Prowadzacy!$F$3:$K$116,4,FALSE)</f>
        <v>Jasiński</v>
      </c>
      <c r="N170" s="20" t="str">
        <f>VLOOKUP(J170,Prowadzacy!$F$3:$M$116,8,FALSE)</f>
        <v xml:space="preserve">Michał | Jasiński | Dr inż. |  ( p05180 ) </v>
      </c>
      <c r="O170" s="19" t="str">
        <f>VLOOKUP(J170,Prowadzacy!$F$3:$K$116,5,FALSE)</f>
        <v>K38W05D02</v>
      </c>
      <c r="P170" s="20" t="str">
        <f>VLOOKUP(J170,Prowadzacy!$F$3:$K$116,6,FALSE)</f>
        <v>ZET</v>
      </c>
      <c r="Q170" s="34" t="s">
        <v>1381</v>
      </c>
      <c r="R170" s="20" t="str">
        <f>VLOOKUP(Q170,Prowadzacy!$F$3:$K$116,2,FALSE)</f>
        <v>Dominika</v>
      </c>
      <c r="S170" s="20">
        <f>VLOOKUP(Q170,Prowadzacy!$F$3:$K$116,3,FALSE)</f>
        <v>0</v>
      </c>
      <c r="T170" s="20" t="str">
        <f>VLOOKUP(Q170,Prowadzacy!$F$3:$K$116,4,FALSE)</f>
        <v>Kaczorowska</v>
      </c>
      <c r="U170" s="20" t="str">
        <f>VLOOKUP(Q170,Prowadzacy!$F$3:$M$116,8,FALSE)</f>
        <v xml:space="preserve">Dominika | Kaczorowska | Dr inż. |  ( p05181 ) </v>
      </c>
      <c r="V170" s="35"/>
      <c r="W170" s="34" t="s">
        <v>217</v>
      </c>
      <c r="X170" s="35"/>
      <c r="Y170" s="34"/>
      <c r="Z170" s="10"/>
      <c r="AA170" s="9"/>
      <c r="AB170" s="9"/>
      <c r="AC170" s="9"/>
      <c r="AD170" s="9"/>
      <c r="AE170" s="9"/>
      <c r="AF170" s="9"/>
      <c r="AG170" s="9"/>
      <c r="AH170" s="9"/>
      <c r="AI170" s="9"/>
      <c r="AJ170" s="9"/>
      <c r="AK170" s="9"/>
    </row>
    <row r="171" spans="1:37" ht="52.5">
      <c r="A171" s="151">
        <v>166</v>
      </c>
      <c r="B171" s="20" t="str">
        <f>VLOOKUP(E171,studia!$F$1:$I$10,2,FALSE)</f>
        <v>Elektromechatronika</v>
      </c>
      <c r="C171" s="20" t="str">
        <f>VLOOKUP(E171,studia!$F$1:$I$10,3,FALSE)</f>
        <v>inż.</v>
      </c>
      <c r="D171" s="20">
        <f>VLOOKUP(E171,studia!$F$1:$I$10,4,FALSE)</f>
        <v>0</v>
      </c>
      <c r="E171" s="35" t="s">
        <v>415</v>
      </c>
      <c r="F171" s="158" t="s">
        <v>2179</v>
      </c>
      <c r="G171" s="35" t="s">
        <v>1903</v>
      </c>
      <c r="H171" s="35" t="s">
        <v>1904</v>
      </c>
      <c r="I171" s="35" t="s">
        <v>1348</v>
      </c>
      <c r="J171" s="35" t="s">
        <v>1349</v>
      </c>
      <c r="K171" s="19" t="str">
        <f>VLOOKUP(J171,Prowadzacy!$F$3:$J$116,2,FALSE)</f>
        <v>Krystian</v>
      </c>
      <c r="L171" s="19">
        <f>VLOOKUP(J171,Prowadzacy!$F$3:$K$116,3,FALSE)</f>
        <v>0</v>
      </c>
      <c r="M171" s="19" t="str">
        <f>VLOOKUP(J171,Prowadzacy!$F$3:$K$116,4,FALSE)</f>
        <v>Krawczyk</v>
      </c>
      <c r="N171" s="20" t="str">
        <f>VLOOKUP(J171,Prowadzacy!$F$3:$M$116,8,FALSE)</f>
        <v xml:space="preserve">Krystian | Krawczyk | Dr inż. |  ( 05157 ) </v>
      </c>
      <c r="O171" s="19" t="str">
        <f>VLOOKUP(J171,Prowadzacy!$F$3:$K$116,5,FALSE)</f>
        <v>K38W05D02</v>
      </c>
      <c r="P171" s="20" t="str">
        <f>VLOOKUP(J171,Prowadzacy!$F$3:$K$116,6,FALSE)</f>
        <v>ZE</v>
      </c>
      <c r="Q171" s="34" t="s">
        <v>1470</v>
      </c>
      <c r="R171" s="20" t="str">
        <f>VLOOKUP(Q171,Prowadzacy!$F$3:$K$116,2,FALSE)</f>
        <v>Paweł</v>
      </c>
      <c r="S171" s="20">
        <f>VLOOKUP(Q171,Prowadzacy!$F$3:$K$116,3,FALSE)</f>
        <v>0</v>
      </c>
      <c r="T171" s="20" t="str">
        <f>VLOOKUP(Q171,Prowadzacy!$F$3:$K$116,4,FALSE)</f>
        <v>Żyłka</v>
      </c>
      <c r="U171" s="20" t="str">
        <f>VLOOKUP(Q171,Prowadzacy!$F$3:$M$116,8,FALSE)</f>
        <v xml:space="preserve">Paweł | Żyłka | Dr hab. inż. |  ( 05134 ) </v>
      </c>
      <c r="V171" s="35"/>
      <c r="W171" s="34" t="s">
        <v>217</v>
      </c>
      <c r="X171" s="35"/>
      <c r="Y171" s="34"/>
      <c r="Z171" s="10"/>
      <c r="AA171" s="9"/>
      <c r="AB171" s="9"/>
      <c r="AC171" s="9"/>
      <c r="AD171" s="9"/>
      <c r="AE171" s="9"/>
      <c r="AF171" s="9"/>
      <c r="AG171" s="9"/>
      <c r="AH171" s="9"/>
      <c r="AI171" s="9"/>
      <c r="AJ171" s="9"/>
      <c r="AK171" s="9"/>
    </row>
    <row r="172" spans="1:37" ht="52.5">
      <c r="A172" s="151">
        <v>167</v>
      </c>
      <c r="B172" s="20" t="str">
        <f>VLOOKUP(E172,studia!$F$1:$I$10,2,FALSE)</f>
        <v>Elektromechatronika</v>
      </c>
      <c r="C172" s="20" t="str">
        <f>VLOOKUP(E172,studia!$F$1:$I$10,3,FALSE)</f>
        <v>inż.</v>
      </c>
      <c r="D172" s="20">
        <f>VLOOKUP(E172,studia!$F$1:$I$10,4,FALSE)</f>
        <v>0</v>
      </c>
      <c r="E172" s="35" t="s">
        <v>415</v>
      </c>
      <c r="F172" s="158" t="s">
        <v>2179</v>
      </c>
      <c r="G172" s="35" t="s">
        <v>1905</v>
      </c>
      <c r="H172" s="35" t="s">
        <v>1906</v>
      </c>
      <c r="I172" s="35" t="s">
        <v>1350</v>
      </c>
      <c r="J172" s="35" t="s">
        <v>1349</v>
      </c>
      <c r="K172" s="19" t="str">
        <f>VLOOKUP(J172,Prowadzacy!$F$3:$J$116,2,FALSE)</f>
        <v>Krystian</v>
      </c>
      <c r="L172" s="19">
        <f>VLOOKUP(J172,Prowadzacy!$F$3:$K$116,3,FALSE)</f>
        <v>0</v>
      </c>
      <c r="M172" s="19" t="str">
        <f>VLOOKUP(J172,Prowadzacy!$F$3:$K$116,4,FALSE)</f>
        <v>Krawczyk</v>
      </c>
      <c r="N172" s="20" t="str">
        <f>VLOOKUP(J172,Prowadzacy!$F$3:$M$116,8,FALSE)</f>
        <v xml:space="preserve">Krystian | Krawczyk | Dr inż. |  ( 05157 ) </v>
      </c>
      <c r="O172" s="19" t="str">
        <f>VLOOKUP(J172,Prowadzacy!$F$3:$K$116,5,FALSE)</f>
        <v>K38W05D02</v>
      </c>
      <c r="P172" s="20" t="str">
        <f>VLOOKUP(J172,Prowadzacy!$F$3:$K$116,6,FALSE)</f>
        <v>ZE</v>
      </c>
      <c r="Q172" s="34" t="s">
        <v>1382</v>
      </c>
      <c r="R172" s="20" t="str">
        <f>VLOOKUP(Q172,Prowadzacy!$F$3:$K$116,2,FALSE)</f>
        <v>Marcin</v>
      </c>
      <c r="S172" s="20" t="str">
        <f>VLOOKUP(Q172,Prowadzacy!$F$3:$K$116,3,FALSE)</f>
        <v>przemysław</v>
      </c>
      <c r="T172" s="20" t="str">
        <f>VLOOKUP(Q172,Prowadzacy!$F$3:$K$116,4,FALSE)</f>
        <v>Lewandowski</v>
      </c>
      <c r="U172" s="20" t="str">
        <f>VLOOKUP(Q172,Prowadzacy!$F$3:$M$116,8,FALSE)</f>
        <v xml:space="preserve">Marcin | Lewandowski | Dr inż. |  ( 05166 ) </v>
      </c>
      <c r="V172" s="35"/>
      <c r="W172" s="34" t="s">
        <v>217</v>
      </c>
      <c r="X172" s="35"/>
      <c r="Y172" s="34"/>
      <c r="Z172" s="10"/>
      <c r="AA172" s="9"/>
      <c r="AB172" s="9"/>
      <c r="AC172" s="9"/>
      <c r="AD172" s="9"/>
      <c r="AE172" s="9"/>
      <c r="AF172" s="9"/>
      <c r="AG172" s="9"/>
      <c r="AH172" s="9"/>
      <c r="AI172" s="9"/>
      <c r="AJ172" s="9"/>
      <c r="AK172" s="9"/>
    </row>
    <row r="173" spans="1:37" ht="39.75">
      <c r="A173" s="151">
        <v>168</v>
      </c>
      <c r="B173" s="20" t="str">
        <f>VLOOKUP(E173,studia!$F$1:$I$10,2,FALSE)</f>
        <v>Elektromechatronika</v>
      </c>
      <c r="C173" s="20" t="str">
        <f>VLOOKUP(E173,studia!$F$1:$I$10,3,FALSE)</f>
        <v>inż.</v>
      </c>
      <c r="D173" s="20">
        <f>VLOOKUP(E173,studia!$F$1:$I$10,4,FALSE)</f>
        <v>0</v>
      </c>
      <c r="E173" s="35" t="s">
        <v>415</v>
      </c>
      <c r="F173" s="158" t="s">
        <v>2179</v>
      </c>
      <c r="G173" s="35" t="s">
        <v>1907</v>
      </c>
      <c r="H173" s="35" t="s">
        <v>1908</v>
      </c>
      <c r="I173" s="35" t="s">
        <v>1354</v>
      </c>
      <c r="J173" s="35" t="s">
        <v>1349</v>
      </c>
      <c r="K173" s="19" t="str">
        <f>VLOOKUP(J173,Prowadzacy!$F$3:$J$116,2,FALSE)</f>
        <v>Krystian</v>
      </c>
      <c r="L173" s="19">
        <f>VLOOKUP(J173,Prowadzacy!$F$3:$K$116,3,FALSE)</f>
        <v>0</v>
      </c>
      <c r="M173" s="19" t="str">
        <f>VLOOKUP(J173,Prowadzacy!$F$3:$K$116,4,FALSE)</f>
        <v>Krawczyk</v>
      </c>
      <c r="N173" s="20" t="str">
        <f>VLOOKUP(J173,Prowadzacy!$F$3:$M$116,8,FALSE)</f>
        <v xml:space="preserve">Krystian | Krawczyk | Dr inż. |  ( 05157 ) </v>
      </c>
      <c r="O173" s="19" t="str">
        <f>VLOOKUP(J173,Prowadzacy!$F$3:$K$116,5,FALSE)</f>
        <v>K38W05D02</v>
      </c>
      <c r="P173" s="20" t="str">
        <f>VLOOKUP(J173,Prowadzacy!$F$3:$K$116,6,FALSE)</f>
        <v>ZE</v>
      </c>
      <c r="Q173" s="34" t="s">
        <v>1382</v>
      </c>
      <c r="R173" s="20" t="str">
        <f>VLOOKUP(Q173,Prowadzacy!$F$3:$K$116,2,FALSE)</f>
        <v>Marcin</v>
      </c>
      <c r="S173" s="20" t="str">
        <f>VLOOKUP(Q173,Prowadzacy!$F$3:$K$116,3,FALSE)</f>
        <v>przemysław</v>
      </c>
      <c r="T173" s="20" t="str">
        <f>VLOOKUP(Q173,Prowadzacy!$F$3:$K$116,4,FALSE)</f>
        <v>Lewandowski</v>
      </c>
      <c r="U173" s="20" t="str">
        <f>VLOOKUP(Q173,Prowadzacy!$F$3:$M$116,8,FALSE)</f>
        <v xml:space="preserve">Marcin | Lewandowski | Dr inż. |  ( 05166 ) </v>
      </c>
      <c r="V173" s="35"/>
      <c r="W173" s="34" t="s">
        <v>217</v>
      </c>
      <c r="X173" s="35"/>
      <c r="Y173" s="34"/>
      <c r="Z173" s="10"/>
      <c r="AA173" s="9"/>
      <c r="AB173" s="9"/>
      <c r="AC173" s="9"/>
      <c r="AD173" s="9"/>
      <c r="AE173" s="9"/>
      <c r="AF173" s="9"/>
      <c r="AG173" s="9"/>
      <c r="AH173" s="9"/>
      <c r="AI173" s="9"/>
      <c r="AJ173" s="9"/>
      <c r="AK173" s="9"/>
    </row>
    <row r="174" spans="1:37" ht="52.5">
      <c r="A174" s="151">
        <v>169</v>
      </c>
      <c r="B174" s="20" t="str">
        <f>VLOOKUP(E174,studia!$F$1:$I$10,2,FALSE)</f>
        <v>Elektromechatronika</v>
      </c>
      <c r="C174" s="20" t="str">
        <f>VLOOKUP(E174,studia!$F$1:$I$10,3,FALSE)</f>
        <v>inż.</v>
      </c>
      <c r="D174" s="20">
        <f>VLOOKUP(E174,studia!$F$1:$I$10,4,FALSE)</f>
        <v>0</v>
      </c>
      <c r="E174" s="35" t="s">
        <v>415</v>
      </c>
      <c r="F174" s="158" t="s">
        <v>2179</v>
      </c>
      <c r="G174" s="35" t="s">
        <v>1909</v>
      </c>
      <c r="H174" s="35" t="s">
        <v>1910</v>
      </c>
      <c r="I174" s="35" t="s">
        <v>1548</v>
      </c>
      <c r="J174" s="35" t="s">
        <v>1349</v>
      </c>
      <c r="K174" s="19" t="str">
        <f>VLOOKUP(J174,Prowadzacy!$F$3:$J$116,2,FALSE)</f>
        <v>Krystian</v>
      </c>
      <c r="L174" s="19">
        <f>VLOOKUP(J174,Prowadzacy!$F$3:$K$116,3,FALSE)</f>
        <v>0</v>
      </c>
      <c r="M174" s="19" t="str">
        <f>VLOOKUP(J174,Prowadzacy!$F$3:$K$116,4,FALSE)</f>
        <v>Krawczyk</v>
      </c>
      <c r="N174" s="20" t="str">
        <f>VLOOKUP(J174,Prowadzacy!$F$3:$M$116,8,FALSE)</f>
        <v xml:space="preserve">Krystian | Krawczyk | Dr inż. |  ( 05157 ) </v>
      </c>
      <c r="O174" s="19" t="str">
        <f>VLOOKUP(J174,Prowadzacy!$F$3:$K$116,5,FALSE)</f>
        <v>K38W05D02</v>
      </c>
      <c r="P174" s="20" t="str">
        <f>VLOOKUP(J174,Prowadzacy!$F$3:$K$116,6,FALSE)</f>
        <v>ZE</v>
      </c>
      <c r="Q174" s="34" t="s">
        <v>1377</v>
      </c>
      <c r="R174" s="20" t="str">
        <f>VLOOKUP(Q174,Prowadzacy!$F$3:$K$116,2,FALSE)</f>
        <v>Agnieszka</v>
      </c>
      <c r="S174" s="20">
        <f>VLOOKUP(Q174,Prowadzacy!$F$3:$K$116,3,FALSE)</f>
        <v>0</v>
      </c>
      <c r="T174" s="20" t="str">
        <f>VLOOKUP(Q174,Prowadzacy!$F$3:$K$116,4,FALSE)</f>
        <v>Mirkowska</v>
      </c>
      <c r="U174" s="20" t="str">
        <f>VLOOKUP(Q174,Prowadzacy!$F$3:$M$116,8,FALSE)</f>
        <v xml:space="preserve">Agnieszka | Mirkowska | Dr inż. |  ( 05178 ) </v>
      </c>
      <c r="V174" s="35"/>
      <c r="W174" s="34"/>
      <c r="X174" s="35"/>
      <c r="Y174" s="34"/>
      <c r="Z174" s="10"/>
      <c r="AA174" s="9"/>
      <c r="AB174" s="9"/>
      <c r="AC174" s="9"/>
      <c r="AD174" s="9"/>
      <c r="AE174" s="9"/>
      <c r="AF174" s="9"/>
      <c r="AG174" s="9"/>
      <c r="AH174" s="9"/>
      <c r="AI174" s="9"/>
      <c r="AJ174" s="9"/>
      <c r="AK174" s="9"/>
    </row>
    <row r="175" spans="1:37" ht="78">
      <c r="A175" s="151">
        <v>170</v>
      </c>
      <c r="B175" s="20" t="str">
        <f>VLOOKUP(E175,studia!$F$1:$I$10,2,FALSE)</f>
        <v>Elektromechatronika</v>
      </c>
      <c r="C175" s="20" t="str">
        <f>VLOOKUP(E175,studia!$F$1:$I$10,3,FALSE)</f>
        <v>inż.</v>
      </c>
      <c r="D175" s="20">
        <f>VLOOKUP(E175,studia!$F$1:$I$10,4,FALSE)</f>
        <v>0</v>
      </c>
      <c r="E175" s="35" t="s">
        <v>415</v>
      </c>
      <c r="F175" s="158" t="s">
        <v>2179</v>
      </c>
      <c r="G175" s="35" t="s">
        <v>1939</v>
      </c>
      <c r="H175" s="35" t="s">
        <v>1911</v>
      </c>
      <c r="I175" s="35" t="s">
        <v>1446</v>
      </c>
      <c r="J175" s="35" t="s">
        <v>1349</v>
      </c>
      <c r="K175" s="19" t="str">
        <f>VLOOKUP(J175,Prowadzacy!$F$3:$J$116,2,FALSE)</f>
        <v>Krystian</v>
      </c>
      <c r="L175" s="19">
        <f>VLOOKUP(J175,Prowadzacy!$F$3:$K$116,3,FALSE)</f>
        <v>0</v>
      </c>
      <c r="M175" s="19" t="str">
        <f>VLOOKUP(J175,Prowadzacy!$F$3:$K$116,4,FALSE)</f>
        <v>Krawczyk</v>
      </c>
      <c r="N175" s="20" t="str">
        <f>VLOOKUP(J175,Prowadzacy!$F$3:$M$116,8,FALSE)</f>
        <v xml:space="preserve">Krystian | Krawczyk | Dr inż. |  ( 05157 ) </v>
      </c>
      <c r="O175" s="19" t="str">
        <f>VLOOKUP(J175,Prowadzacy!$F$3:$K$116,5,FALSE)</f>
        <v>K38W05D02</v>
      </c>
      <c r="P175" s="20" t="str">
        <f>VLOOKUP(J175,Prowadzacy!$F$3:$K$116,6,FALSE)</f>
        <v>ZE</v>
      </c>
      <c r="Q175" s="34" t="s">
        <v>1377</v>
      </c>
      <c r="R175" s="20" t="str">
        <f>VLOOKUP(Q175,Prowadzacy!$F$3:$K$116,2,FALSE)</f>
        <v>Agnieszka</v>
      </c>
      <c r="S175" s="20">
        <f>VLOOKUP(Q175,Prowadzacy!$F$3:$K$116,3,FALSE)</f>
        <v>0</v>
      </c>
      <c r="T175" s="20" t="str">
        <f>VLOOKUP(Q175,Prowadzacy!$F$3:$K$116,4,FALSE)</f>
        <v>Mirkowska</v>
      </c>
      <c r="U175" s="20" t="str">
        <f>VLOOKUP(Q175,Prowadzacy!$F$3:$M$116,8,FALSE)</f>
        <v xml:space="preserve">Agnieszka | Mirkowska | Dr inż. |  ( 05178 ) </v>
      </c>
      <c r="V175" s="35"/>
      <c r="W175" s="34" t="s">
        <v>217</v>
      </c>
      <c r="X175" s="35"/>
      <c r="Y175" s="34"/>
      <c r="Z175" s="10"/>
      <c r="AA175" s="9"/>
      <c r="AB175" s="9"/>
      <c r="AC175" s="9"/>
      <c r="AD175" s="9"/>
      <c r="AE175" s="9"/>
      <c r="AF175" s="9"/>
      <c r="AG175" s="9"/>
      <c r="AH175" s="9"/>
      <c r="AI175" s="9"/>
      <c r="AJ175" s="9"/>
      <c r="AK175" s="9"/>
    </row>
    <row r="176" spans="1:37" ht="52.5">
      <c r="A176" s="151">
        <v>171</v>
      </c>
      <c r="B176" s="20" t="str">
        <f>VLOOKUP(E176,studia!$F$1:$I$10,2,FALSE)</f>
        <v>Elektromechatronika</v>
      </c>
      <c r="C176" s="20" t="str">
        <f>VLOOKUP(E176,studia!$F$1:$I$10,3,FALSE)</f>
        <v>inż.</v>
      </c>
      <c r="D176" s="20">
        <f>VLOOKUP(E176,studia!$F$1:$I$10,4,FALSE)</f>
        <v>0</v>
      </c>
      <c r="E176" s="35" t="s">
        <v>415</v>
      </c>
      <c r="F176" s="158" t="s">
        <v>2179</v>
      </c>
      <c r="G176" s="35" t="s">
        <v>1912</v>
      </c>
      <c r="H176" s="35" t="s">
        <v>1910</v>
      </c>
      <c r="I176" s="35" t="s">
        <v>1549</v>
      </c>
      <c r="J176" s="35" t="s">
        <v>1349</v>
      </c>
      <c r="K176" s="19" t="str">
        <f>VLOOKUP(J176,Prowadzacy!$F$3:$J$116,2,FALSE)</f>
        <v>Krystian</v>
      </c>
      <c r="L176" s="19">
        <f>VLOOKUP(J176,Prowadzacy!$F$3:$K$116,3,FALSE)</f>
        <v>0</v>
      </c>
      <c r="M176" s="19" t="str">
        <f>VLOOKUP(J176,Prowadzacy!$F$3:$K$116,4,FALSE)</f>
        <v>Krawczyk</v>
      </c>
      <c r="N176" s="20" t="str">
        <f>VLOOKUP(J176,Prowadzacy!$F$3:$M$116,8,FALSE)</f>
        <v xml:space="preserve">Krystian | Krawczyk | Dr inż. |  ( 05157 ) </v>
      </c>
      <c r="O176" s="19" t="str">
        <f>VLOOKUP(J176,Prowadzacy!$F$3:$K$116,5,FALSE)</f>
        <v>K38W05D02</v>
      </c>
      <c r="P176" s="20" t="str">
        <f>VLOOKUP(J176,Prowadzacy!$F$3:$K$116,6,FALSE)</f>
        <v>ZE</v>
      </c>
      <c r="Q176" s="34" t="s">
        <v>1377</v>
      </c>
      <c r="R176" s="20" t="str">
        <f>VLOOKUP(Q176,Prowadzacy!$F$3:$K$116,2,FALSE)</f>
        <v>Agnieszka</v>
      </c>
      <c r="S176" s="20">
        <f>VLOOKUP(Q176,Prowadzacy!$F$3:$K$116,3,FALSE)</f>
        <v>0</v>
      </c>
      <c r="T176" s="20" t="str">
        <f>VLOOKUP(Q176,Prowadzacy!$F$3:$K$116,4,FALSE)</f>
        <v>Mirkowska</v>
      </c>
      <c r="U176" s="20" t="str">
        <f>VLOOKUP(Q176,Prowadzacy!$F$3:$M$116,8,FALSE)</f>
        <v xml:space="preserve">Agnieszka | Mirkowska | Dr inż. |  ( 05178 ) </v>
      </c>
      <c r="V176" s="35"/>
      <c r="W176" s="34" t="s">
        <v>217</v>
      </c>
      <c r="X176" s="35"/>
      <c r="Y176" s="34"/>
      <c r="Z176" s="10"/>
      <c r="AA176" s="9"/>
      <c r="AB176" s="9"/>
      <c r="AC176" s="9"/>
      <c r="AD176" s="9"/>
      <c r="AE176" s="9"/>
      <c r="AF176" s="9"/>
      <c r="AG176" s="9"/>
      <c r="AH176" s="9"/>
      <c r="AI176" s="9"/>
      <c r="AJ176" s="9"/>
      <c r="AK176" s="9"/>
    </row>
    <row r="177" spans="1:37" ht="39.75">
      <c r="A177" s="151">
        <v>172</v>
      </c>
      <c r="B177" s="20" t="str">
        <f>VLOOKUP(E177,studia!$F$1:$I$10,2,FALSE)</f>
        <v>Elektromechatronika</v>
      </c>
      <c r="C177" s="20" t="str">
        <f>VLOOKUP(E177,studia!$F$1:$I$10,3,FALSE)</f>
        <v>inż.</v>
      </c>
      <c r="D177" s="20">
        <f>VLOOKUP(E177,studia!$F$1:$I$10,4,FALSE)</f>
        <v>0</v>
      </c>
      <c r="E177" s="35" t="s">
        <v>415</v>
      </c>
      <c r="F177" s="158" t="s">
        <v>2179</v>
      </c>
      <c r="G177" s="35" t="s">
        <v>1860</v>
      </c>
      <c r="H177" s="35" t="s">
        <v>1861</v>
      </c>
      <c r="I177" s="35" t="s">
        <v>1383</v>
      </c>
      <c r="J177" s="35" t="s">
        <v>1382</v>
      </c>
      <c r="K177" s="19" t="str">
        <f>VLOOKUP(J177,Prowadzacy!$F$3:$J$116,2,FALSE)</f>
        <v>Marcin</v>
      </c>
      <c r="L177" s="19" t="str">
        <f>VLOOKUP(J177,Prowadzacy!$F$3:$K$116,3,FALSE)</f>
        <v>przemysław</v>
      </c>
      <c r="M177" s="19" t="str">
        <f>VLOOKUP(J177,Prowadzacy!$F$3:$K$116,4,FALSE)</f>
        <v>Lewandowski</v>
      </c>
      <c r="N177" s="20" t="str">
        <f>VLOOKUP(J177,Prowadzacy!$F$3:$M$116,8,FALSE)</f>
        <v xml:space="preserve">Marcin | Lewandowski | Dr inż. |  ( 05166 ) </v>
      </c>
      <c r="O177" s="19" t="str">
        <f>VLOOKUP(J177,Prowadzacy!$F$3:$K$116,5,FALSE)</f>
        <v>K38W05D02</v>
      </c>
      <c r="P177" s="20" t="str">
        <f>VLOOKUP(J177,Prowadzacy!$F$3:$K$116,6,FALSE)</f>
        <v>ZE</v>
      </c>
      <c r="Q177" s="34" t="s">
        <v>1441</v>
      </c>
      <c r="R177" s="20" t="str">
        <f>VLOOKUP(Q177,Prowadzacy!$F$3:$K$116,2,FALSE)</f>
        <v>Tomasz</v>
      </c>
      <c r="S177" s="20">
        <f>VLOOKUP(Q177,Prowadzacy!$F$3:$K$116,3,FALSE)</f>
        <v>0</v>
      </c>
      <c r="T177" s="20" t="str">
        <f>VLOOKUP(Q177,Prowadzacy!$F$3:$K$116,4,FALSE)</f>
        <v>Czapka</v>
      </c>
      <c r="U177" s="20" t="str">
        <f>VLOOKUP(Q177,Prowadzacy!$F$3:$M$116,8,FALSE)</f>
        <v xml:space="preserve">Tomasz | Czapka | Dr inż. |  ( 05158 ) </v>
      </c>
      <c r="V177" s="35"/>
      <c r="W177" s="34" t="s">
        <v>217</v>
      </c>
      <c r="X177" s="35"/>
      <c r="Y177" s="34"/>
      <c r="Z177" s="10"/>
      <c r="AA177" s="9"/>
      <c r="AB177" s="9"/>
      <c r="AC177" s="9"/>
      <c r="AD177" s="9"/>
      <c r="AE177" s="9"/>
      <c r="AF177" s="9"/>
      <c r="AG177" s="9"/>
      <c r="AH177" s="9"/>
      <c r="AI177" s="9"/>
      <c r="AJ177" s="9"/>
      <c r="AK177" s="9"/>
    </row>
    <row r="178" spans="1:37" ht="65.25">
      <c r="A178" s="151">
        <v>173</v>
      </c>
      <c r="B178" s="20" t="str">
        <f>VLOOKUP(E178,studia!$F$1:$I$10,2,FALSE)</f>
        <v>Elektromechatronika</v>
      </c>
      <c r="C178" s="20" t="str">
        <f>VLOOKUP(E178,studia!$F$1:$I$10,3,FALSE)</f>
        <v>inż.</v>
      </c>
      <c r="D178" s="20">
        <f>VLOOKUP(E178,studia!$F$1:$I$10,4,FALSE)</f>
        <v>0</v>
      </c>
      <c r="E178" s="35" t="s">
        <v>415</v>
      </c>
      <c r="F178" s="157"/>
      <c r="G178" s="35" t="s">
        <v>1859</v>
      </c>
      <c r="H178" s="35" t="s">
        <v>1387</v>
      </c>
      <c r="I178" s="35" t="s">
        <v>1388</v>
      </c>
      <c r="J178" s="35" t="s">
        <v>1385</v>
      </c>
      <c r="K178" s="19" t="str">
        <f>VLOOKUP(J178,Prowadzacy!$F$3:$J$116,2,FALSE)</f>
        <v>Jarosław</v>
      </c>
      <c r="L178" s="19" t="str">
        <f>VLOOKUP(J178,Prowadzacy!$F$3:$K$116,3,FALSE)</f>
        <v>Marian</v>
      </c>
      <c r="M178" s="19" t="str">
        <f>VLOOKUP(J178,Prowadzacy!$F$3:$K$116,4,FALSE)</f>
        <v>Szymańda</v>
      </c>
      <c r="N178" s="20" t="str">
        <f>VLOOKUP(J178,Prowadzacy!$F$3:$M$116,8,FALSE)</f>
        <v xml:space="preserve">Jarosław | Szymańda | Dr inż. |  ( 05126 ) </v>
      </c>
      <c r="O178" s="19" t="str">
        <f>VLOOKUP(J178,Prowadzacy!$F$3:$K$116,5,FALSE)</f>
        <v>K38W05D02</v>
      </c>
      <c r="P178" s="20" t="str">
        <f>VLOOKUP(J178,Prowadzacy!$F$3:$K$116,6,FALSE)</f>
        <v>ZET</v>
      </c>
      <c r="Q178" s="34" t="s">
        <v>1435</v>
      </c>
      <c r="R178" s="20" t="str">
        <f>VLOOKUP(Q178,Prowadzacy!$F$3:$K$116,2,FALSE)</f>
        <v>Jacek</v>
      </c>
      <c r="S178" s="20" t="str">
        <f>VLOOKUP(Q178,Prowadzacy!$F$3:$K$116,3,FALSE)</f>
        <v>Jerzy</v>
      </c>
      <c r="T178" s="20" t="str">
        <f>VLOOKUP(Q178,Prowadzacy!$F$3:$K$116,4,FALSE)</f>
        <v>Rezmer</v>
      </c>
      <c r="U178" s="20" t="str">
        <f>VLOOKUP(Q178,Prowadzacy!$F$3:$M$116,8,FALSE)</f>
        <v xml:space="preserve">Jacek | Rezmer | Dr hab. inż. |  ( 05120 ) </v>
      </c>
      <c r="V178" s="35"/>
      <c r="W178" s="34" t="s">
        <v>217</v>
      </c>
      <c r="X178" s="35"/>
      <c r="Y178" s="34"/>
      <c r="Z178" s="10"/>
      <c r="AA178" s="9"/>
      <c r="AB178" s="9"/>
      <c r="AC178" s="9"/>
      <c r="AD178" s="9"/>
      <c r="AE178" s="9"/>
      <c r="AF178" s="9"/>
      <c r="AG178" s="9"/>
      <c r="AH178" s="9"/>
      <c r="AI178" s="9"/>
      <c r="AJ178" s="9"/>
      <c r="AK178" s="9"/>
    </row>
    <row r="179" spans="1:37" ht="52.5">
      <c r="A179" s="151">
        <v>174</v>
      </c>
      <c r="B179" s="20" t="str">
        <f>VLOOKUP(E179,studia!$F$1:$I$10,2,FALSE)</f>
        <v>Elektromechatronika</v>
      </c>
      <c r="C179" s="20" t="str">
        <f>VLOOKUP(E179,studia!$F$1:$I$10,3,FALSE)</f>
        <v>inż.</v>
      </c>
      <c r="D179" s="20">
        <f>VLOOKUP(E179,studia!$F$1:$I$10,4,FALSE)</f>
        <v>0</v>
      </c>
      <c r="E179" s="35" t="s">
        <v>415</v>
      </c>
      <c r="F179" s="157"/>
      <c r="G179" s="35" t="s">
        <v>1913</v>
      </c>
      <c r="H179" s="35" t="s">
        <v>1386</v>
      </c>
      <c r="I179" s="35" t="s">
        <v>1550</v>
      </c>
      <c r="J179" s="35" t="s">
        <v>1385</v>
      </c>
      <c r="K179" s="19" t="str">
        <f>VLOOKUP(J179,Prowadzacy!$F$3:$J$116,2,FALSE)</f>
        <v>Jarosław</v>
      </c>
      <c r="L179" s="19" t="str">
        <f>VLOOKUP(J179,Prowadzacy!$F$3:$K$116,3,FALSE)</f>
        <v>Marian</v>
      </c>
      <c r="M179" s="19" t="str">
        <f>VLOOKUP(J179,Prowadzacy!$F$3:$K$116,4,FALSE)</f>
        <v>Szymańda</v>
      </c>
      <c r="N179" s="20" t="str">
        <f>VLOOKUP(J179,Prowadzacy!$F$3:$M$116,8,FALSE)</f>
        <v xml:space="preserve">Jarosław | Szymańda | Dr inż. |  ( 05126 ) </v>
      </c>
      <c r="O179" s="19" t="str">
        <f>VLOOKUP(J179,Prowadzacy!$F$3:$K$116,5,FALSE)</f>
        <v>K38W05D02</v>
      </c>
      <c r="P179" s="20" t="str">
        <f>VLOOKUP(J179,Prowadzacy!$F$3:$K$116,6,FALSE)</f>
        <v>ZET</v>
      </c>
      <c r="Q179" s="34" t="s">
        <v>1435</v>
      </c>
      <c r="R179" s="20" t="str">
        <f>VLOOKUP(Q179,Prowadzacy!$F$3:$K$116,2,FALSE)</f>
        <v>Jacek</v>
      </c>
      <c r="S179" s="20" t="str">
        <f>VLOOKUP(Q179,Prowadzacy!$F$3:$K$116,3,FALSE)</f>
        <v>Jerzy</v>
      </c>
      <c r="T179" s="20" t="str">
        <f>VLOOKUP(Q179,Prowadzacy!$F$3:$K$116,4,FALSE)</f>
        <v>Rezmer</v>
      </c>
      <c r="U179" s="20" t="str">
        <f>VLOOKUP(Q179,Prowadzacy!$F$3:$M$116,8,FALSE)</f>
        <v xml:space="preserve">Jacek | Rezmer | Dr hab. inż. |  ( 05120 ) </v>
      </c>
      <c r="V179" s="35"/>
      <c r="W179" s="34" t="s">
        <v>217</v>
      </c>
      <c r="X179" s="35"/>
      <c r="Y179" s="34"/>
      <c r="Z179" s="10"/>
      <c r="AA179" s="9"/>
      <c r="AB179" s="9"/>
      <c r="AC179" s="9"/>
      <c r="AD179" s="9"/>
      <c r="AE179" s="9"/>
      <c r="AF179" s="9"/>
      <c r="AG179" s="9"/>
      <c r="AH179" s="9"/>
      <c r="AI179" s="9"/>
      <c r="AJ179" s="9"/>
      <c r="AK179" s="9"/>
    </row>
    <row r="180" spans="1:37" ht="65.25">
      <c r="A180" s="151">
        <v>175</v>
      </c>
      <c r="B180" s="20" t="str">
        <f>VLOOKUP(E180,studia!$F$1:$I$10,2,FALSE)</f>
        <v>Elektromechatronika</v>
      </c>
      <c r="C180" s="20" t="str">
        <f>VLOOKUP(E180,studia!$F$1:$I$10,3,FALSE)</f>
        <v>inż.</v>
      </c>
      <c r="D180" s="20">
        <f>VLOOKUP(E180,studia!$F$1:$I$10,4,FALSE)</f>
        <v>0</v>
      </c>
      <c r="E180" s="35" t="s">
        <v>415</v>
      </c>
      <c r="F180" s="157"/>
      <c r="G180" s="35" t="s">
        <v>1859</v>
      </c>
      <c r="H180" s="35" t="s">
        <v>1387</v>
      </c>
      <c r="I180" s="35" t="s">
        <v>1388</v>
      </c>
      <c r="J180" s="35" t="s">
        <v>1385</v>
      </c>
      <c r="K180" s="19" t="str">
        <f>VLOOKUP(J180,Prowadzacy!$F$3:$J$116,2,FALSE)</f>
        <v>Jarosław</v>
      </c>
      <c r="L180" s="19" t="str">
        <f>VLOOKUP(J180,Prowadzacy!$F$3:$K$116,3,FALSE)</f>
        <v>Marian</v>
      </c>
      <c r="M180" s="19" t="str">
        <f>VLOOKUP(J180,Prowadzacy!$F$3:$K$116,4,FALSE)</f>
        <v>Szymańda</v>
      </c>
      <c r="N180" s="20" t="str">
        <f>VLOOKUP(J180,Prowadzacy!$F$3:$M$116,8,FALSE)</f>
        <v xml:space="preserve">Jarosław | Szymańda | Dr inż. |  ( 05126 ) </v>
      </c>
      <c r="O180" s="19" t="str">
        <f>VLOOKUP(J180,Prowadzacy!$F$3:$K$116,5,FALSE)</f>
        <v>K38W05D02</v>
      </c>
      <c r="P180" s="20" t="str">
        <f>VLOOKUP(J180,Prowadzacy!$F$3:$K$116,6,FALSE)</f>
        <v>ZET</v>
      </c>
      <c r="Q180" s="34" t="s">
        <v>1435</v>
      </c>
      <c r="R180" s="20" t="str">
        <f>VLOOKUP(Q180,Prowadzacy!$F$3:$K$116,2,FALSE)</f>
        <v>Jacek</v>
      </c>
      <c r="S180" s="20" t="str">
        <f>VLOOKUP(Q180,Prowadzacy!$F$3:$K$116,3,FALSE)</f>
        <v>Jerzy</v>
      </c>
      <c r="T180" s="20" t="str">
        <f>VLOOKUP(Q180,Prowadzacy!$F$3:$K$116,4,FALSE)</f>
        <v>Rezmer</v>
      </c>
      <c r="U180" s="20" t="str">
        <f>VLOOKUP(Q180,Prowadzacy!$F$3:$M$116,8,FALSE)</f>
        <v xml:space="preserve">Jacek | Rezmer | Dr hab. inż. |  ( 05120 ) </v>
      </c>
      <c r="V180" s="35"/>
      <c r="W180" s="34" t="s">
        <v>217</v>
      </c>
      <c r="X180" s="35"/>
      <c r="Y180" s="34"/>
      <c r="Z180" s="10"/>
      <c r="AA180" s="9"/>
      <c r="AB180" s="9"/>
      <c r="AC180" s="9"/>
      <c r="AD180" s="9"/>
      <c r="AE180" s="9"/>
      <c r="AF180" s="9"/>
      <c r="AG180" s="9"/>
      <c r="AH180" s="9"/>
      <c r="AI180" s="9"/>
      <c r="AJ180" s="9"/>
      <c r="AK180" s="9"/>
    </row>
    <row r="181" spans="1:37" ht="90.75">
      <c r="A181" s="151">
        <v>176</v>
      </c>
      <c r="B181" s="20" t="str">
        <f>VLOOKUP(E181,studia!$F$1:$I$10,2,FALSE)</f>
        <v>Elektromechatronika</v>
      </c>
      <c r="C181" s="20" t="str">
        <f>VLOOKUP(E181,studia!$F$1:$I$10,3,FALSE)</f>
        <v>inż.</v>
      </c>
      <c r="D181" s="20">
        <f>VLOOKUP(E181,studia!$F$1:$I$10,4,FALSE)</f>
        <v>0</v>
      </c>
      <c r="E181" s="35" t="s">
        <v>415</v>
      </c>
      <c r="F181" s="158" t="s">
        <v>2179</v>
      </c>
      <c r="G181" s="35" t="s">
        <v>1914</v>
      </c>
      <c r="H181" s="35" t="s">
        <v>1915</v>
      </c>
      <c r="I181" s="35" t="s">
        <v>1511</v>
      </c>
      <c r="J181" s="35" t="s">
        <v>1470</v>
      </c>
      <c r="K181" s="19" t="str">
        <f>VLOOKUP(J181,Prowadzacy!$F$3:$J$116,2,FALSE)</f>
        <v>Paweł</v>
      </c>
      <c r="L181" s="19">
        <f>VLOOKUP(J181,Prowadzacy!$F$3:$K$116,3,FALSE)</f>
        <v>0</v>
      </c>
      <c r="M181" s="19" t="str">
        <f>VLOOKUP(J181,Prowadzacy!$F$3:$K$116,4,FALSE)</f>
        <v>Żyłka</v>
      </c>
      <c r="N181" s="20" t="str">
        <f>VLOOKUP(J181,Prowadzacy!$F$3:$M$116,8,FALSE)</f>
        <v xml:space="preserve">Paweł | Żyłka | Dr hab. inż. |  ( 05134 ) </v>
      </c>
      <c r="O181" s="19" t="str">
        <f>VLOOKUP(J181,Prowadzacy!$F$3:$K$116,5,FALSE)</f>
        <v>K38W05D02</v>
      </c>
      <c r="P181" s="20" t="str">
        <f>VLOOKUP(J181,Prowadzacy!$F$3:$K$116,6,FALSE)</f>
        <v>ZE</v>
      </c>
      <c r="Q181" s="34" t="s">
        <v>1359</v>
      </c>
      <c r="R181" s="20" t="str">
        <f>VLOOKUP(Q181,Prowadzacy!$F$3:$K$116,2,FALSE)</f>
        <v>Adam</v>
      </c>
      <c r="S181" s="20" t="str">
        <f>VLOOKUP(Q181,Prowadzacy!$F$3:$K$116,3,FALSE)</f>
        <v>Łukasz</v>
      </c>
      <c r="T181" s="20" t="str">
        <f>VLOOKUP(Q181,Prowadzacy!$F$3:$K$116,4,FALSE)</f>
        <v>Pelesz</v>
      </c>
      <c r="U181" s="20" t="str">
        <f>VLOOKUP(Q181,Prowadzacy!$F$3:$M$116,8,FALSE)</f>
        <v xml:space="preserve">Adam | Pelesz | Dr inż. |  ( 05170 ) </v>
      </c>
      <c r="V181" s="35"/>
      <c r="W181" s="34" t="s">
        <v>217</v>
      </c>
      <c r="X181" s="35"/>
      <c r="Y181" s="34"/>
      <c r="Z181" s="10"/>
      <c r="AA181" s="9"/>
      <c r="AB181" s="9"/>
      <c r="AC181" s="9"/>
      <c r="AD181" s="9"/>
      <c r="AE181" s="9"/>
      <c r="AF181" s="9"/>
      <c r="AG181" s="9"/>
      <c r="AH181" s="9"/>
      <c r="AI181" s="9"/>
      <c r="AJ181" s="9"/>
      <c r="AK181" s="9"/>
    </row>
    <row r="182" spans="1:37" ht="78">
      <c r="A182" s="151">
        <v>177</v>
      </c>
      <c r="B182" s="20" t="str">
        <f>VLOOKUP(E182,studia!$F$1:$I$10,2,FALSE)</f>
        <v>Elektromechatronika</v>
      </c>
      <c r="C182" s="20" t="str">
        <f>VLOOKUP(E182,studia!$F$1:$I$10,3,FALSE)</f>
        <v>inż.</v>
      </c>
      <c r="D182" s="20">
        <f>VLOOKUP(E182,studia!$F$1:$I$10,4,FALSE)</f>
        <v>0</v>
      </c>
      <c r="E182" s="35" t="s">
        <v>415</v>
      </c>
      <c r="F182" s="158" t="s">
        <v>2179</v>
      </c>
      <c r="G182" s="35" t="s">
        <v>1916</v>
      </c>
      <c r="H182" s="35" t="s">
        <v>1917</v>
      </c>
      <c r="I182" s="35" t="s">
        <v>1476</v>
      </c>
      <c r="J182" s="35" t="s">
        <v>1470</v>
      </c>
      <c r="K182" s="19" t="str">
        <f>VLOOKUP(J182,Prowadzacy!$F$3:$J$116,2,FALSE)</f>
        <v>Paweł</v>
      </c>
      <c r="L182" s="19">
        <f>VLOOKUP(J182,Prowadzacy!$F$3:$K$116,3,FALSE)</f>
        <v>0</v>
      </c>
      <c r="M182" s="19" t="str">
        <f>VLOOKUP(J182,Prowadzacy!$F$3:$K$116,4,FALSE)</f>
        <v>Żyłka</v>
      </c>
      <c r="N182" s="20" t="str">
        <f>VLOOKUP(J182,Prowadzacy!$F$3:$M$116,8,FALSE)</f>
        <v xml:space="preserve">Paweł | Żyłka | Dr hab. inż. |  ( 05134 ) </v>
      </c>
      <c r="O182" s="19" t="str">
        <f>VLOOKUP(J182,Prowadzacy!$F$3:$K$116,5,FALSE)</f>
        <v>K38W05D02</v>
      </c>
      <c r="P182" s="20" t="str">
        <f>VLOOKUP(J182,Prowadzacy!$F$3:$K$116,6,FALSE)</f>
        <v>ZE</v>
      </c>
      <c r="Q182" s="34" t="s">
        <v>1441</v>
      </c>
      <c r="R182" s="20" t="str">
        <f>VLOOKUP(Q182,Prowadzacy!$F$3:$K$116,2,FALSE)</f>
        <v>Tomasz</v>
      </c>
      <c r="S182" s="20">
        <f>VLOOKUP(Q182,Prowadzacy!$F$3:$K$116,3,FALSE)</f>
        <v>0</v>
      </c>
      <c r="T182" s="20" t="str">
        <f>VLOOKUP(Q182,Prowadzacy!$F$3:$K$116,4,FALSE)</f>
        <v>Czapka</v>
      </c>
      <c r="U182" s="20" t="str">
        <f>VLOOKUP(Q182,Prowadzacy!$F$3:$M$116,8,FALSE)</f>
        <v xml:space="preserve">Tomasz | Czapka | Dr inż. |  ( 05158 ) </v>
      </c>
      <c r="V182" s="35"/>
      <c r="W182" s="34" t="s">
        <v>217</v>
      </c>
      <c r="X182" s="35"/>
      <c r="Y182" s="34"/>
      <c r="Z182" s="10"/>
      <c r="AA182" s="9"/>
      <c r="AB182" s="9"/>
      <c r="AC182" s="9"/>
      <c r="AD182" s="9"/>
      <c r="AE182" s="9"/>
      <c r="AF182" s="9"/>
      <c r="AG182" s="9"/>
      <c r="AH182" s="9"/>
      <c r="AI182" s="9"/>
      <c r="AJ182" s="9"/>
      <c r="AK182" s="9"/>
    </row>
    <row r="183" spans="1:37" ht="103.5">
      <c r="A183" s="151">
        <v>178</v>
      </c>
      <c r="B183" s="20" t="str">
        <f>VLOOKUP(E183,studia!$F$1:$I$10,2,FALSE)</f>
        <v>Elektromechatronika</v>
      </c>
      <c r="C183" s="20" t="str">
        <f>VLOOKUP(E183,studia!$F$1:$I$10,3,FALSE)</f>
        <v>inż.</v>
      </c>
      <c r="D183" s="20">
        <f>VLOOKUP(E183,studia!$F$1:$I$10,4,FALSE)</f>
        <v>0</v>
      </c>
      <c r="E183" s="140" t="s">
        <v>415</v>
      </c>
      <c r="F183" s="158" t="s">
        <v>2179</v>
      </c>
      <c r="G183" s="140" t="s">
        <v>1625</v>
      </c>
      <c r="H183" s="140" t="s">
        <v>1468</v>
      </c>
      <c r="I183" s="140" t="s">
        <v>1469</v>
      </c>
      <c r="J183" s="140" t="s">
        <v>1470</v>
      </c>
      <c r="K183" s="137" t="str">
        <f>VLOOKUP(J183,Prowadzacy!$F$3:$J$116,2,FALSE)</f>
        <v>Paweł</v>
      </c>
      <c r="L183" s="137">
        <f>VLOOKUP(J183,Prowadzacy!$F$3:$K$116,3,FALSE)</f>
        <v>0</v>
      </c>
      <c r="M183" s="137" t="str">
        <f>VLOOKUP(J183,Prowadzacy!$F$3:$K$116,4,FALSE)</f>
        <v>Żyłka</v>
      </c>
      <c r="N183" s="136" t="str">
        <f>VLOOKUP(J183,Prowadzacy!$F$3:$M$116,8,FALSE)</f>
        <v xml:space="preserve">Paweł | Żyłka | Dr hab. inż. |  ( 05134 ) </v>
      </c>
      <c r="O183" s="142" t="str">
        <f>VLOOKUP(J183,Prowadzacy!$F$3:$K$116,5,FALSE)</f>
        <v>K38W05D02</v>
      </c>
      <c r="P183" s="136" t="str">
        <f>VLOOKUP(J183,Prowadzacy!$F$3:$K$116,6,FALSE)</f>
        <v>ZE</v>
      </c>
      <c r="Q183" s="141" t="s">
        <v>1349</v>
      </c>
      <c r="R183" s="136" t="str">
        <f>VLOOKUP(Q183,Prowadzacy!$F$3:$K$116,2,FALSE)</f>
        <v>Krystian</v>
      </c>
      <c r="S183" s="136">
        <f>VLOOKUP(Q183,Prowadzacy!$F$3:$K$116,3,FALSE)</f>
        <v>0</v>
      </c>
      <c r="T183" s="136" t="str">
        <f>VLOOKUP(Q183,Prowadzacy!$F$3:$K$116,4,FALSE)</f>
        <v>Krawczyk</v>
      </c>
      <c r="U183" s="136" t="str">
        <f>VLOOKUP(Q183,Prowadzacy!$F$3:$M$116,8,FALSE)</f>
        <v xml:space="preserve">Krystian | Krawczyk | Dr inż. |  ( 05157 ) </v>
      </c>
      <c r="V183" s="140"/>
      <c r="W183" s="141" t="s">
        <v>217</v>
      </c>
      <c r="X183" s="140"/>
      <c r="Y183" s="141"/>
      <c r="Z183" s="10"/>
      <c r="AA183" s="9"/>
      <c r="AB183" s="9"/>
      <c r="AC183" s="9"/>
      <c r="AD183" s="9"/>
      <c r="AE183" s="9"/>
      <c r="AF183" s="9"/>
      <c r="AG183" s="9"/>
      <c r="AH183" s="9"/>
      <c r="AI183" s="9"/>
      <c r="AJ183" s="9"/>
      <c r="AK183" s="9"/>
    </row>
    <row r="184" spans="1:37" ht="90.75">
      <c r="A184" s="151">
        <v>179</v>
      </c>
      <c r="B184" s="20" t="str">
        <f>VLOOKUP(E184,studia!$F$1:$I$10,2,FALSE)</f>
        <v>Elektromechatronika</v>
      </c>
      <c r="C184" s="20" t="str">
        <f>VLOOKUP(E184,studia!$F$1:$I$10,3,FALSE)</f>
        <v>inż.</v>
      </c>
      <c r="D184" s="20">
        <f>VLOOKUP(E184,studia!$F$1:$I$10,4,FALSE)</f>
        <v>0</v>
      </c>
      <c r="E184" s="35" t="s">
        <v>415</v>
      </c>
      <c r="F184" s="157"/>
      <c r="G184" s="35" t="s">
        <v>1914</v>
      </c>
      <c r="H184" s="35" t="s">
        <v>1915</v>
      </c>
      <c r="I184" s="35" t="s">
        <v>1511</v>
      </c>
      <c r="J184" s="35" t="s">
        <v>1470</v>
      </c>
      <c r="K184" s="19" t="str">
        <f>VLOOKUP(J184,Prowadzacy!$F$3:$J$116,2,FALSE)</f>
        <v>Paweł</v>
      </c>
      <c r="L184" s="19">
        <f>VLOOKUP(J184,Prowadzacy!$F$3:$K$116,3,FALSE)</f>
        <v>0</v>
      </c>
      <c r="M184" s="19" t="str">
        <f>VLOOKUP(J184,Prowadzacy!$F$3:$K$116,4,FALSE)</f>
        <v>Żyłka</v>
      </c>
      <c r="N184" s="20" t="str">
        <f>VLOOKUP(J184,Prowadzacy!$F$3:$M$116,8,FALSE)</f>
        <v xml:space="preserve">Paweł | Żyłka | Dr hab. inż. |  ( 05134 ) </v>
      </c>
      <c r="O184" s="19" t="str">
        <f>VLOOKUP(J184,Prowadzacy!$F$3:$K$116,5,FALSE)</f>
        <v>K38W05D02</v>
      </c>
      <c r="P184" s="20" t="str">
        <f>VLOOKUP(J184,Prowadzacy!$F$3:$K$116,6,FALSE)</f>
        <v>ZE</v>
      </c>
      <c r="Q184" s="34" t="s">
        <v>1359</v>
      </c>
      <c r="R184" s="20" t="str">
        <f>VLOOKUP(Q184,Prowadzacy!$F$3:$K$116,2,FALSE)</f>
        <v>Adam</v>
      </c>
      <c r="S184" s="20" t="str">
        <f>VLOOKUP(Q184,Prowadzacy!$F$3:$K$116,3,FALSE)</f>
        <v>Łukasz</v>
      </c>
      <c r="T184" s="20" t="str">
        <f>VLOOKUP(Q184,Prowadzacy!$F$3:$K$116,4,FALSE)</f>
        <v>Pelesz</v>
      </c>
      <c r="U184" s="20" t="str">
        <f>VLOOKUP(Q184,Prowadzacy!$F$3:$M$116,8,FALSE)</f>
        <v xml:space="preserve">Adam | Pelesz | Dr inż. |  ( 05170 ) </v>
      </c>
      <c r="V184" s="35"/>
      <c r="W184" s="34" t="s">
        <v>217</v>
      </c>
      <c r="X184" s="35"/>
      <c r="Y184" s="34"/>
      <c r="Z184" s="10"/>
      <c r="AA184" s="9"/>
      <c r="AB184" s="9"/>
      <c r="AC184" s="9"/>
      <c r="AD184" s="9"/>
      <c r="AE184" s="9"/>
      <c r="AF184" s="9"/>
      <c r="AG184" s="9"/>
      <c r="AH184" s="9"/>
      <c r="AI184" s="9"/>
      <c r="AJ184" s="9"/>
      <c r="AK184" s="9"/>
    </row>
    <row r="185" spans="1:37" ht="78">
      <c r="A185" s="151">
        <v>180</v>
      </c>
      <c r="B185" s="20" t="str">
        <f>VLOOKUP(E185,studia!$F$1:$I$10,2,FALSE)</f>
        <v>Elektromechatronika</v>
      </c>
      <c r="C185" s="20" t="str">
        <f>VLOOKUP(E185,studia!$F$1:$I$10,3,FALSE)</f>
        <v>inż.</v>
      </c>
      <c r="D185" s="20">
        <f>VLOOKUP(E185,studia!$F$1:$I$10,4,FALSE)</f>
        <v>0</v>
      </c>
      <c r="E185" s="35" t="s">
        <v>415</v>
      </c>
      <c r="F185" s="157"/>
      <c r="G185" s="35" t="s">
        <v>1474</v>
      </c>
      <c r="H185" s="35" t="s">
        <v>1475</v>
      </c>
      <c r="I185" s="35" t="s">
        <v>1476</v>
      </c>
      <c r="J185" s="35" t="s">
        <v>1470</v>
      </c>
      <c r="K185" s="19" t="str">
        <f>VLOOKUP(J185,Prowadzacy!$F$3:$J$116,2,FALSE)</f>
        <v>Paweł</v>
      </c>
      <c r="L185" s="19">
        <f>VLOOKUP(J185,Prowadzacy!$F$3:$K$116,3,FALSE)</f>
        <v>0</v>
      </c>
      <c r="M185" s="19" t="str">
        <f>VLOOKUP(J185,Prowadzacy!$F$3:$K$116,4,FALSE)</f>
        <v>Żyłka</v>
      </c>
      <c r="N185" s="20" t="str">
        <f>VLOOKUP(J185,Prowadzacy!$F$3:$M$116,8,FALSE)</f>
        <v xml:space="preserve">Paweł | Żyłka | Dr hab. inż. |  ( 05134 ) </v>
      </c>
      <c r="O185" s="19" t="str">
        <f>VLOOKUP(J185,Prowadzacy!$F$3:$K$116,5,FALSE)</f>
        <v>K38W05D02</v>
      </c>
      <c r="P185" s="20" t="str">
        <f>VLOOKUP(J185,Prowadzacy!$F$3:$K$116,6,FALSE)</f>
        <v>ZE</v>
      </c>
      <c r="Q185" s="34" t="s">
        <v>1441</v>
      </c>
      <c r="R185" s="20" t="str">
        <f>VLOOKUP(Q185,Prowadzacy!$F$3:$K$116,2,FALSE)</f>
        <v>Tomasz</v>
      </c>
      <c r="S185" s="20">
        <f>VLOOKUP(Q185,Prowadzacy!$F$3:$K$116,3,FALSE)</f>
        <v>0</v>
      </c>
      <c r="T185" s="20" t="str">
        <f>VLOOKUP(Q185,Prowadzacy!$F$3:$K$116,4,FALSE)</f>
        <v>Czapka</v>
      </c>
      <c r="U185" s="20" t="str">
        <f>VLOOKUP(Q185,Prowadzacy!$F$3:$M$116,8,FALSE)</f>
        <v xml:space="preserve">Tomasz | Czapka | Dr inż. |  ( 05158 ) </v>
      </c>
      <c r="V185" s="35"/>
      <c r="W185" s="34" t="s">
        <v>217</v>
      </c>
      <c r="X185" s="35"/>
      <c r="Y185" s="34"/>
      <c r="Z185" s="10"/>
      <c r="AA185" s="9"/>
      <c r="AB185" s="9"/>
      <c r="AC185" s="9"/>
      <c r="AD185" s="9"/>
      <c r="AE185" s="9"/>
      <c r="AF185" s="9"/>
      <c r="AG185" s="9"/>
      <c r="AH185" s="9"/>
      <c r="AI185" s="9"/>
      <c r="AJ185" s="9"/>
      <c r="AK185" s="9"/>
    </row>
    <row r="186" spans="1:37" ht="103.5">
      <c r="A186" s="151">
        <v>181</v>
      </c>
      <c r="B186" s="20" t="str">
        <f>VLOOKUP(E186,studia!$F$1:$I$10,2,FALSE)</f>
        <v>Elektrotechnika</v>
      </c>
      <c r="C186" s="20" t="str">
        <f>VLOOKUP(E186,studia!$F$1:$I$10,3,FALSE)</f>
        <v>inż.</v>
      </c>
      <c r="D186" s="20">
        <f>VLOOKUP(E186,studia!$F$1:$I$10,4,FALSE)</f>
        <v>0</v>
      </c>
      <c r="E186" s="35" t="s">
        <v>395</v>
      </c>
      <c r="F186" s="158" t="s">
        <v>2179</v>
      </c>
      <c r="G186" s="35" t="s">
        <v>1724</v>
      </c>
      <c r="H186" s="35" t="s">
        <v>1725</v>
      </c>
      <c r="I186" s="35" t="s">
        <v>1726</v>
      </c>
      <c r="J186" s="35" t="s">
        <v>512</v>
      </c>
      <c r="K186" s="19" t="str">
        <f>VLOOKUP(J186,Prowadzacy!$F$3:$J$116,2,FALSE)</f>
        <v>Marta</v>
      </c>
      <c r="L186" s="19" t="str">
        <f>VLOOKUP(J186,Prowadzacy!$F$3:$K$116,3,FALSE)</f>
        <v>Monika</v>
      </c>
      <c r="M186" s="19" t="str">
        <f>VLOOKUP(J186,Prowadzacy!$F$3:$K$116,4,FALSE)</f>
        <v>Bątkiewicz-Pantuła</v>
      </c>
      <c r="N186" s="20" t="str">
        <f>VLOOKUP(J186,Prowadzacy!$F$3:$M$116,8,FALSE)</f>
        <v xml:space="preserve">Marta | Bątkiewicz-Pantuła | Dr inż. |  ( 05298 ) </v>
      </c>
      <c r="O186" s="19" t="str">
        <f>VLOOKUP(J186,Prowadzacy!$F$3:$K$116,5,FALSE)</f>
        <v>K36W05D02</v>
      </c>
      <c r="P186" s="20" t="str">
        <f>VLOOKUP(J186,Prowadzacy!$F$3:$K$116,6,FALSE)</f>
        <v>ZUEiEP</v>
      </c>
      <c r="Q186" s="34" t="s">
        <v>598</v>
      </c>
      <c r="R186" s="20" t="str">
        <f>VLOOKUP(Q186,Prowadzacy!$F$3:$K$116,2,FALSE)</f>
        <v>Kazimierz</v>
      </c>
      <c r="S186" s="20">
        <f>VLOOKUP(Q186,Prowadzacy!$F$3:$K$116,3,FALSE)</f>
        <v>0</v>
      </c>
      <c r="T186" s="20" t="str">
        <f>VLOOKUP(Q186,Prowadzacy!$F$3:$K$116,4,FALSE)</f>
        <v>Herlender</v>
      </c>
      <c r="U186" s="20" t="str">
        <f>VLOOKUP(Q186,Prowadzacy!$F$3:$M$116,8,FALSE)</f>
        <v xml:space="preserve">Kazimierz | Herlender | Dr inż. |  ( 05211 ) </v>
      </c>
      <c r="V186" s="35"/>
      <c r="W186" s="34" t="s">
        <v>217</v>
      </c>
      <c r="X186" s="35"/>
      <c r="Y186" s="34"/>
      <c r="Z186" s="10"/>
      <c r="AA186" s="9"/>
      <c r="AB186" s="9"/>
      <c r="AC186" s="9"/>
      <c r="AD186" s="9"/>
      <c r="AE186" s="9"/>
      <c r="AF186" s="9"/>
      <c r="AG186" s="9"/>
      <c r="AH186" s="9"/>
      <c r="AI186" s="9"/>
      <c r="AJ186" s="9"/>
      <c r="AK186" s="9"/>
    </row>
    <row r="187" spans="1:37" ht="103.5">
      <c r="A187" s="151">
        <v>182</v>
      </c>
      <c r="B187" s="20" t="str">
        <f>VLOOKUP(E187,studia!$F$1:$I$10,2,FALSE)</f>
        <v>Elektrotechnika</v>
      </c>
      <c r="C187" s="20" t="str">
        <f>VLOOKUP(E187,studia!$F$1:$I$10,3,FALSE)</f>
        <v>inż.</v>
      </c>
      <c r="D187" s="20">
        <f>VLOOKUP(E187,studia!$F$1:$I$10,4,FALSE)</f>
        <v>0</v>
      </c>
      <c r="E187" s="35" t="s">
        <v>395</v>
      </c>
      <c r="F187" s="157"/>
      <c r="G187" s="35" t="s">
        <v>1727</v>
      </c>
      <c r="H187" s="35" t="s">
        <v>1728</v>
      </c>
      <c r="I187" s="35" t="s">
        <v>513</v>
      </c>
      <c r="J187" s="35" t="s">
        <v>512</v>
      </c>
      <c r="K187" s="19" t="str">
        <f>VLOOKUP(J187,Prowadzacy!$F$3:$J$116,2,FALSE)</f>
        <v>Marta</v>
      </c>
      <c r="L187" s="19" t="str">
        <f>VLOOKUP(J187,Prowadzacy!$F$3:$K$116,3,FALSE)</f>
        <v>Monika</v>
      </c>
      <c r="M187" s="19" t="str">
        <f>VLOOKUP(J187,Prowadzacy!$F$3:$K$116,4,FALSE)</f>
        <v>Bątkiewicz-Pantuła</v>
      </c>
      <c r="N187" s="20" t="str">
        <f>VLOOKUP(J187,Prowadzacy!$F$3:$M$116,8,FALSE)</f>
        <v xml:space="preserve">Marta | Bątkiewicz-Pantuła | Dr inż. |  ( 05298 ) </v>
      </c>
      <c r="O187" s="19" t="str">
        <f>VLOOKUP(J187,Prowadzacy!$F$3:$K$116,5,FALSE)</f>
        <v>K36W05D02</v>
      </c>
      <c r="P187" s="20" t="str">
        <f>VLOOKUP(J187,Prowadzacy!$F$3:$K$116,6,FALSE)</f>
        <v>ZUEiEP</v>
      </c>
      <c r="Q187" s="34" t="s">
        <v>439</v>
      </c>
      <c r="R187" s="20" t="str">
        <f>VLOOKUP(Q187,Prowadzacy!$F$3:$K$116,2,FALSE)</f>
        <v>Małgorzata</v>
      </c>
      <c r="S187" s="20" t="str">
        <f>VLOOKUP(Q187,Prowadzacy!$F$3:$K$116,3,FALSE)</f>
        <v>Anna</v>
      </c>
      <c r="T187" s="20" t="str">
        <f>VLOOKUP(Q187,Prowadzacy!$F$3:$K$116,4,FALSE)</f>
        <v>Bielówka</v>
      </c>
      <c r="U187" s="20" t="str">
        <f>VLOOKUP(Q187,Prowadzacy!$F$3:$M$116,8,FALSE)</f>
        <v xml:space="preserve">Małgorzata | Bielówka | Dr inż. |  ( 05286 ) </v>
      </c>
      <c r="V187" s="35"/>
      <c r="W187" s="34" t="s">
        <v>217</v>
      </c>
      <c r="X187" s="35"/>
      <c r="Y187" s="34"/>
      <c r="Z187" s="10"/>
      <c r="AA187" s="9"/>
      <c r="AB187" s="9"/>
      <c r="AC187" s="9"/>
      <c r="AD187" s="9"/>
      <c r="AE187" s="9"/>
      <c r="AF187" s="9"/>
      <c r="AG187" s="9"/>
      <c r="AH187" s="9"/>
      <c r="AI187" s="9"/>
      <c r="AJ187" s="9"/>
      <c r="AK187" s="9"/>
    </row>
    <row r="188" spans="1:37" ht="78">
      <c r="A188" s="151">
        <v>183</v>
      </c>
      <c r="B188" s="20" t="str">
        <f>VLOOKUP(E188,studia!$F$1:$I$10,2,FALSE)</f>
        <v>Elektrotechnika</v>
      </c>
      <c r="C188" s="20" t="str">
        <f>VLOOKUP(E188,studia!$F$1:$I$10,3,FALSE)</f>
        <v>inż.</v>
      </c>
      <c r="D188" s="20">
        <f>VLOOKUP(E188,studia!$F$1:$I$10,4,FALSE)</f>
        <v>0</v>
      </c>
      <c r="E188" s="35" t="s">
        <v>395</v>
      </c>
      <c r="F188" s="158" t="s">
        <v>2179</v>
      </c>
      <c r="G188" s="35" t="s">
        <v>449</v>
      </c>
      <c r="H188" s="35" t="s">
        <v>450</v>
      </c>
      <c r="I188" s="35" t="s">
        <v>451</v>
      </c>
      <c r="J188" s="35" t="s">
        <v>439</v>
      </c>
      <c r="K188" s="19" t="str">
        <f>VLOOKUP(J188,Prowadzacy!$F$3:$J$116,2,FALSE)</f>
        <v>Małgorzata</v>
      </c>
      <c r="L188" s="19" t="str">
        <f>VLOOKUP(J188,Prowadzacy!$F$3:$K$116,3,FALSE)</f>
        <v>Anna</v>
      </c>
      <c r="M188" s="19" t="str">
        <f>VLOOKUP(J188,Prowadzacy!$F$3:$K$116,4,FALSE)</f>
        <v>Bielówka</v>
      </c>
      <c r="N188" s="20" t="str">
        <f>VLOOKUP(J188,Prowadzacy!$F$3:$M$116,8,FALSE)</f>
        <v xml:space="preserve">Małgorzata | Bielówka | Dr inż. |  ( 05286 ) </v>
      </c>
      <c r="O188" s="19" t="str">
        <f>VLOOKUP(J188,Prowadzacy!$F$3:$K$116,5,FALSE)</f>
        <v>K36W05D02</v>
      </c>
      <c r="P188" s="20" t="str">
        <f>VLOOKUP(J188,Prowadzacy!$F$3:$K$116,6,FALSE)</f>
        <v>ZUEiEP</v>
      </c>
      <c r="Q188" s="34" t="s">
        <v>637</v>
      </c>
      <c r="R188" s="20" t="str">
        <f>VLOOKUP(Q188,Prowadzacy!$F$3:$K$116,2,FALSE)</f>
        <v>Mirosław</v>
      </c>
      <c r="S188" s="20" t="str">
        <f>VLOOKUP(Q188,Prowadzacy!$F$3:$K$116,3,FALSE)</f>
        <v>Marian</v>
      </c>
      <c r="T188" s="20" t="str">
        <f>VLOOKUP(Q188,Prowadzacy!$F$3:$K$116,4,FALSE)</f>
        <v>Kobusiński</v>
      </c>
      <c r="U188" s="20" t="str">
        <f>VLOOKUP(Q188,Prowadzacy!$F$3:$M$116,8,FALSE)</f>
        <v xml:space="preserve">Mirosław | Kobusiński | Mgr inż. |  ( 05218 ) </v>
      </c>
      <c r="V188" s="35"/>
      <c r="W188" s="34" t="s">
        <v>217</v>
      </c>
      <c r="X188" s="35"/>
      <c r="Y188" s="34"/>
      <c r="Z188" s="10"/>
      <c r="AA188" s="9"/>
      <c r="AB188" s="9"/>
      <c r="AC188" s="9"/>
      <c r="AD188" s="9"/>
      <c r="AE188" s="9"/>
      <c r="AF188" s="9"/>
      <c r="AG188" s="9"/>
      <c r="AH188" s="9"/>
      <c r="AI188" s="9"/>
      <c r="AJ188" s="9"/>
      <c r="AK188" s="9"/>
    </row>
    <row r="189" spans="1:37" ht="78">
      <c r="A189" s="151">
        <v>184</v>
      </c>
      <c r="B189" s="20" t="str">
        <f>VLOOKUP(E189,studia!$F$1:$I$10,2,FALSE)</f>
        <v>Elektrotechnika</v>
      </c>
      <c r="C189" s="20" t="str">
        <f>VLOOKUP(E189,studia!$F$1:$I$10,3,FALSE)</f>
        <v>inż.</v>
      </c>
      <c r="D189" s="20">
        <f>VLOOKUP(E189,studia!$F$1:$I$10,4,FALSE)</f>
        <v>0</v>
      </c>
      <c r="E189" s="35" t="s">
        <v>395</v>
      </c>
      <c r="F189" s="158" t="s">
        <v>2179</v>
      </c>
      <c r="G189" s="35" t="s">
        <v>452</v>
      </c>
      <c r="H189" s="35" t="s">
        <v>453</v>
      </c>
      <c r="I189" s="35" t="s">
        <v>454</v>
      </c>
      <c r="J189" s="35" t="s">
        <v>439</v>
      </c>
      <c r="K189" s="19" t="str">
        <f>VLOOKUP(J189,Prowadzacy!$F$3:$J$116,2,FALSE)</f>
        <v>Małgorzata</v>
      </c>
      <c r="L189" s="19" t="str">
        <f>VLOOKUP(J189,Prowadzacy!$F$3:$K$116,3,FALSE)</f>
        <v>Anna</v>
      </c>
      <c r="M189" s="19" t="str">
        <f>VLOOKUP(J189,Prowadzacy!$F$3:$K$116,4,FALSE)</f>
        <v>Bielówka</v>
      </c>
      <c r="N189" s="20" t="str">
        <f>VLOOKUP(J189,Prowadzacy!$F$3:$M$116,8,FALSE)</f>
        <v xml:space="preserve">Małgorzata | Bielówka | Dr inż. |  ( 05286 ) </v>
      </c>
      <c r="O189" s="19" t="str">
        <f>VLOOKUP(J189,Prowadzacy!$F$3:$K$116,5,FALSE)</f>
        <v>K36W05D02</v>
      </c>
      <c r="P189" s="20" t="str">
        <f>VLOOKUP(J189,Prowadzacy!$F$3:$K$116,6,FALSE)</f>
        <v>ZUEiEP</v>
      </c>
      <c r="Q189" s="34" t="s">
        <v>512</v>
      </c>
      <c r="R189" s="20" t="str">
        <f>VLOOKUP(Q189,Prowadzacy!$F$3:$K$116,2,FALSE)</f>
        <v>Marta</v>
      </c>
      <c r="S189" s="20" t="str">
        <f>VLOOKUP(Q189,Prowadzacy!$F$3:$K$116,3,FALSE)</f>
        <v>Monika</v>
      </c>
      <c r="T189" s="20" t="str">
        <f>VLOOKUP(Q189,Prowadzacy!$F$3:$K$116,4,FALSE)</f>
        <v>Bątkiewicz-Pantuła</v>
      </c>
      <c r="U189" s="20" t="str">
        <f>VLOOKUP(Q189,Prowadzacy!$F$3:$M$116,8,FALSE)</f>
        <v xml:space="preserve">Marta | Bątkiewicz-Pantuła | Dr inż. |  ( 05298 ) </v>
      </c>
      <c r="V189" s="35"/>
      <c r="W189" s="34" t="s">
        <v>217</v>
      </c>
      <c r="X189" s="35"/>
      <c r="Y189" s="34"/>
      <c r="Z189" s="10"/>
      <c r="AA189" s="9"/>
      <c r="AB189" s="9"/>
      <c r="AC189" s="9"/>
      <c r="AD189" s="9"/>
      <c r="AE189" s="9"/>
      <c r="AF189" s="9"/>
      <c r="AG189" s="9"/>
      <c r="AH189" s="9"/>
      <c r="AI189" s="9"/>
      <c r="AJ189" s="9"/>
      <c r="AK189" s="9"/>
    </row>
    <row r="190" spans="1:37" ht="65.25">
      <c r="A190" s="151">
        <v>185</v>
      </c>
      <c r="B190" s="20" t="str">
        <f>VLOOKUP(E190,studia!$F$1:$I$10,2,FALSE)</f>
        <v>Elektrotechnika</v>
      </c>
      <c r="C190" s="20" t="str">
        <f>VLOOKUP(E190,studia!$F$1:$I$10,3,FALSE)</f>
        <v>inż.</v>
      </c>
      <c r="D190" s="20">
        <f>VLOOKUP(E190,studia!$F$1:$I$10,4,FALSE)</f>
        <v>0</v>
      </c>
      <c r="E190" s="35" t="s">
        <v>395</v>
      </c>
      <c r="F190" s="157"/>
      <c r="G190" s="35" t="s">
        <v>455</v>
      </c>
      <c r="H190" s="35" t="s">
        <v>456</v>
      </c>
      <c r="I190" s="35" t="s">
        <v>457</v>
      </c>
      <c r="J190" s="35" t="s">
        <v>439</v>
      </c>
      <c r="K190" s="19" t="str">
        <f>VLOOKUP(J190,Prowadzacy!$F$3:$J$116,2,FALSE)</f>
        <v>Małgorzata</v>
      </c>
      <c r="L190" s="19" t="str">
        <f>VLOOKUP(J190,Prowadzacy!$F$3:$K$116,3,FALSE)</f>
        <v>Anna</v>
      </c>
      <c r="M190" s="19" t="str">
        <f>VLOOKUP(J190,Prowadzacy!$F$3:$K$116,4,FALSE)</f>
        <v>Bielówka</v>
      </c>
      <c r="N190" s="20" t="str">
        <f>VLOOKUP(J190,Prowadzacy!$F$3:$M$116,8,FALSE)</f>
        <v xml:space="preserve">Małgorzata | Bielówka | Dr inż. |  ( 05286 ) </v>
      </c>
      <c r="O190" s="19" t="str">
        <f>VLOOKUP(J190,Prowadzacy!$F$3:$K$116,5,FALSE)</f>
        <v>K36W05D02</v>
      </c>
      <c r="P190" s="20" t="str">
        <f>VLOOKUP(J190,Prowadzacy!$F$3:$K$116,6,FALSE)</f>
        <v>ZUEiEP</v>
      </c>
      <c r="Q190" s="34" t="s">
        <v>637</v>
      </c>
      <c r="R190" s="20" t="str">
        <f>VLOOKUP(Q190,Prowadzacy!$F$3:$K$116,2,FALSE)</f>
        <v>Mirosław</v>
      </c>
      <c r="S190" s="20" t="str">
        <f>VLOOKUP(Q190,Prowadzacy!$F$3:$K$116,3,FALSE)</f>
        <v>Marian</v>
      </c>
      <c r="T190" s="20" t="str">
        <f>VLOOKUP(Q190,Prowadzacy!$F$3:$K$116,4,FALSE)</f>
        <v>Kobusiński</v>
      </c>
      <c r="U190" s="20" t="str">
        <f>VLOOKUP(Q190,Prowadzacy!$F$3:$M$116,8,FALSE)</f>
        <v xml:space="preserve">Mirosław | Kobusiński | Mgr inż. |  ( 05218 ) </v>
      </c>
      <c r="V190" s="35"/>
      <c r="W190" s="34" t="s">
        <v>217</v>
      </c>
      <c r="X190" s="35"/>
      <c r="Y190" s="34"/>
      <c r="Z190" s="10"/>
      <c r="AA190" s="9"/>
      <c r="AB190" s="9"/>
      <c r="AC190" s="9"/>
      <c r="AD190" s="9"/>
      <c r="AE190" s="9"/>
      <c r="AF190" s="9"/>
      <c r="AG190" s="9"/>
      <c r="AH190" s="9"/>
      <c r="AI190" s="9"/>
      <c r="AJ190" s="9"/>
      <c r="AK190" s="9"/>
    </row>
    <row r="191" spans="1:37" ht="90.75">
      <c r="A191" s="151">
        <v>186</v>
      </c>
      <c r="B191" s="20" t="str">
        <f>VLOOKUP(E191,studia!$F$1:$I$10,2,FALSE)</f>
        <v>Elektrotechnika</v>
      </c>
      <c r="C191" s="20" t="str">
        <f>VLOOKUP(E191,studia!$F$1:$I$10,3,FALSE)</f>
        <v>inż.</v>
      </c>
      <c r="D191" s="20">
        <f>VLOOKUP(E191,studia!$F$1:$I$10,4,FALSE)</f>
        <v>0</v>
      </c>
      <c r="E191" s="35" t="s">
        <v>395</v>
      </c>
      <c r="F191" s="157"/>
      <c r="G191" s="35" t="s">
        <v>458</v>
      </c>
      <c r="H191" s="35" t="s">
        <v>459</v>
      </c>
      <c r="I191" s="35" t="s">
        <v>1572</v>
      </c>
      <c r="J191" s="35" t="s">
        <v>439</v>
      </c>
      <c r="K191" s="19" t="str">
        <f>VLOOKUP(J191,Prowadzacy!$F$3:$J$116,2,FALSE)</f>
        <v>Małgorzata</v>
      </c>
      <c r="L191" s="19" t="str">
        <f>VLOOKUP(J191,Prowadzacy!$F$3:$K$116,3,FALSE)</f>
        <v>Anna</v>
      </c>
      <c r="M191" s="19" t="str">
        <f>VLOOKUP(J191,Prowadzacy!$F$3:$K$116,4,FALSE)</f>
        <v>Bielówka</v>
      </c>
      <c r="N191" s="20" t="str">
        <f>VLOOKUP(J191,Prowadzacy!$F$3:$M$116,8,FALSE)</f>
        <v xml:space="preserve">Małgorzata | Bielówka | Dr inż. |  ( 05286 ) </v>
      </c>
      <c r="O191" s="19" t="str">
        <f>VLOOKUP(J191,Prowadzacy!$F$3:$K$116,5,FALSE)</f>
        <v>K36W05D02</v>
      </c>
      <c r="P191" s="20" t="str">
        <f>VLOOKUP(J191,Prowadzacy!$F$3:$K$116,6,FALSE)</f>
        <v>ZUEiEP</v>
      </c>
      <c r="Q191" s="34" t="s">
        <v>637</v>
      </c>
      <c r="R191" s="20" t="str">
        <f>VLOOKUP(Q191,Prowadzacy!$F$3:$K$116,2,FALSE)</f>
        <v>Mirosław</v>
      </c>
      <c r="S191" s="20" t="str">
        <f>VLOOKUP(Q191,Prowadzacy!$F$3:$K$116,3,FALSE)</f>
        <v>Marian</v>
      </c>
      <c r="T191" s="20" t="str">
        <f>VLOOKUP(Q191,Prowadzacy!$F$3:$K$116,4,FALSE)</f>
        <v>Kobusiński</v>
      </c>
      <c r="U191" s="20" t="str">
        <f>VLOOKUP(Q191,Prowadzacy!$F$3:$M$116,8,FALSE)</f>
        <v xml:space="preserve">Mirosław | Kobusiński | Mgr inż. |  ( 05218 ) </v>
      </c>
      <c r="V191" s="35"/>
      <c r="W191" s="34" t="s">
        <v>217</v>
      </c>
      <c r="X191" s="35"/>
      <c r="Y191" s="34"/>
      <c r="Z191" s="10"/>
      <c r="AA191" s="9"/>
      <c r="AB191" s="9"/>
      <c r="AC191" s="9"/>
      <c r="AD191" s="9"/>
      <c r="AE191" s="9"/>
      <c r="AF191" s="9"/>
      <c r="AG191" s="9"/>
      <c r="AH191" s="9"/>
      <c r="AI191" s="9"/>
      <c r="AJ191" s="9"/>
      <c r="AK191" s="9"/>
    </row>
    <row r="192" spans="1:37" ht="78">
      <c r="A192" s="151">
        <v>187</v>
      </c>
      <c r="B192" s="20" t="str">
        <f>VLOOKUP(E192,studia!$F$1:$I$10,2,FALSE)</f>
        <v>Elektrotechnika</v>
      </c>
      <c r="C192" s="20" t="str">
        <f>VLOOKUP(E192,studia!$F$1:$I$10,3,FALSE)</f>
        <v>inż.</v>
      </c>
      <c r="D192" s="20">
        <f>VLOOKUP(E192,studia!$F$1:$I$10,4,FALSE)</f>
        <v>0</v>
      </c>
      <c r="E192" s="35" t="s">
        <v>395</v>
      </c>
      <c r="F192" s="157"/>
      <c r="G192" s="35" t="s">
        <v>460</v>
      </c>
      <c r="H192" s="35" t="s">
        <v>461</v>
      </c>
      <c r="I192" s="35" t="s">
        <v>1573</v>
      </c>
      <c r="J192" s="35" t="s">
        <v>439</v>
      </c>
      <c r="K192" s="19" t="str">
        <f>VLOOKUP(J192,Prowadzacy!$F$3:$J$116,2,FALSE)</f>
        <v>Małgorzata</v>
      </c>
      <c r="L192" s="19" t="str">
        <f>VLOOKUP(J192,Prowadzacy!$F$3:$K$116,3,FALSE)</f>
        <v>Anna</v>
      </c>
      <c r="M192" s="19" t="str">
        <f>VLOOKUP(J192,Prowadzacy!$F$3:$K$116,4,FALSE)</f>
        <v>Bielówka</v>
      </c>
      <c r="N192" s="20" t="str">
        <f>VLOOKUP(J192,Prowadzacy!$F$3:$M$116,8,FALSE)</f>
        <v xml:space="preserve">Małgorzata | Bielówka | Dr inż. |  ( 05286 ) </v>
      </c>
      <c r="O192" s="19" t="str">
        <f>VLOOKUP(J192,Prowadzacy!$F$3:$K$116,5,FALSE)</f>
        <v>K36W05D02</v>
      </c>
      <c r="P192" s="20" t="str">
        <f>VLOOKUP(J192,Prowadzacy!$F$3:$K$116,6,FALSE)</f>
        <v>ZUEiEP</v>
      </c>
      <c r="Q192" s="34" t="s">
        <v>598</v>
      </c>
      <c r="R192" s="20" t="str">
        <f>VLOOKUP(Q192,Prowadzacy!$F$3:$K$116,2,FALSE)</f>
        <v>Kazimierz</v>
      </c>
      <c r="S192" s="20">
        <f>VLOOKUP(Q192,Prowadzacy!$F$3:$K$116,3,FALSE)</f>
        <v>0</v>
      </c>
      <c r="T192" s="20" t="str">
        <f>VLOOKUP(Q192,Prowadzacy!$F$3:$K$116,4,FALSE)</f>
        <v>Herlender</v>
      </c>
      <c r="U192" s="20" t="str">
        <f>VLOOKUP(Q192,Prowadzacy!$F$3:$M$116,8,FALSE)</f>
        <v xml:space="preserve">Kazimierz | Herlender | Dr inż. |  ( 05211 ) </v>
      </c>
      <c r="V192" s="35"/>
      <c r="W192" s="34" t="s">
        <v>217</v>
      </c>
      <c r="X192" s="35"/>
      <c r="Y192" s="34"/>
      <c r="Z192" s="10"/>
      <c r="AA192" s="9"/>
      <c r="AB192" s="9"/>
      <c r="AC192" s="9"/>
      <c r="AD192" s="9"/>
      <c r="AE192" s="9"/>
      <c r="AF192" s="9"/>
      <c r="AG192" s="9"/>
      <c r="AH192" s="9"/>
      <c r="AI192" s="9"/>
      <c r="AJ192" s="9"/>
      <c r="AK192" s="9"/>
    </row>
    <row r="193" spans="1:37" ht="78">
      <c r="A193" s="151">
        <v>188</v>
      </c>
      <c r="B193" s="20" t="str">
        <f>VLOOKUP(E193,studia!$F$1:$I$10,2,FALSE)</f>
        <v>Elektrotechnika</v>
      </c>
      <c r="C193" s="20" t="str">
        <f>VLOOKUP(E193,studia!$F$1:$I$10,3,FALSE)</f>
        <v>inż.</v>
      </c>
      <c r="D193" s="20">
        <f>VLOOKUP(E193,studia!$F$1:$I$10,4,FALSE)</f>
        <v>0</v>
      </c>
      <c r="E193" s="35" t="s">
        <v>395</v>
      </c>
      <c r="F193" s="157"/>
      <c r="G193" s="35" t="s">
        <v>462</v>
      </c>
      <c r="H193" s="35" t="s">
        <v>463</v>
      </c>
      <c r="I193" s="35" t="s">
        <v>1574</v>
      </c>
      <c r="J193" s="35" t="s">
        <v>439</v>
      </c>
      <c r="K193" s="19" t="str">
        <f>VLOOKUP(J193,Prowadzacy!$F$3:$J$116,2,FALSE)</f>
        <v>Małgorzata</v>
      </c>
      <c r="L193" s="19" t="str">
        <f>VLOOKUP(J193,Prowadzacy!$F$3:$K$116,3,FALSE)</f>
        <v>Anna</v>
      </c>
      <c r="M193" s="19" t="str">
        <f>VLOOKUP(J193,Prowadzacy!$F$3:$K$116,4,FALSE)</f>
        <v>Bielówka</v>
      </c>
      <c r="N193" s="20" t="str">
        <f>VLOOKUP(J193,Prowadzacy!$F$3:$M$116,8,FALSE)</f>
        <v xml:space="preserve">Małgorzata | Bielówka | Dr inż. |  ( 05286 ) </v>
      </c>
      <c r="O193" s="19" t="str">
        <f>VLOOKUP(J193,Prowadzacy!$F$3:$K$116,5,FALSE)</f>
        <v>K36W05D02</v>
      </c>
      <c r="P193" s="20" t="str">
        <f>VLOOKUP(J193,Prowadzacy!$F$3:$K$116,6,FALSE)</f>
        <v>ZUEiEP</v>
      </c>
      <c r="Q193" s="34" t="s">
        <v>637</v>
      </c>
      <c r="R193" s="20" t="str">
        <f>VLOOKUP(Q193,Prowadzacy!$F$3:$K$116,2,FALSE)</f>
        <v>Mirosław</v>
      </c>
      <c r="S193" s="20" t="str">
        <f>VLOOKUP(Q193,Prowadzacy!$F$3:$K$116,3,FALSE)</f>
        <v>Marian</v>
      </c>
      <c r="T193" s="20" t="str">
        <f>VLOOKUP(Q193,Prowadzacy!$F$3:$K$116,4,FALSE)</f>
        <v>Kobusiński</v>
      </c>
      <c r="U193" s="20" t="str">
        <f>VLOOKUP(Q193,Prowadzacy!$F$3:$M$116,8,FALSE)</f>
        <v xml:space="preserve">Mirosław | Kobusiński | Mgr inż. |  ( 05218 ) </v>
      </c>
      <c r="V193" s="35"/>
      <c r="W193" s="34" t="s">
        <v>217</v>
      </c>
      <c r="X193" s="35"/>
      <c r="Y193" s="34"/>
      <c r="Z193" s="10"/>
      <c r="AA193" s="9"/>
      <c r="AB193" s="9"/>
      <c r="AC193" s="9"/>
      <c r="AD193" s="9"/>
      <c r="AE193" s="9"/>
      <c r="AF193" s="9"/>
      <c r="AG193" s="9"/>
      <c r="AH193" s="9"/>
      <c r="AI193" s="9"/>
      <c r="AJ193" s="9"/>
      <c r="AK193" s="9"/>
    </row>
    <row r="194" spans="1:37" ht="52.5">
      <c r="A194" s="151">
        <v>189</v>
      </c>
      <c r="B194" s="20" t="str">
        <f>VLOOKUP(E194,studia!$F$1:$I$10,2,FALSE)</f>
        <v>Elektrotechnika</v>
      </c>
      <c r="C194" s="20" t="str">
        <f>VLOOKUP(E194,studia!$F$1:$I$10,3,FALSE)</f>
        <v>inż.</v>
      </c>
      <c r="D194" s="20">
        <f>VLOOKUP(E194,studia!$F$1:$I$10,4,FALSE)</f>
        <v>0</v>
      </c>
      <c r="E194" s="35" t="s">
        <v>395</v>
      </c>
      <c r="F194" s="158" t="s">
        <v>2179</v>
      </c>
      <c r="G194" s="35" t="s">
        <v>1589</v>
      </c>
      <c r="H194" s="35" t="s">
        <v>470</v>
      </c>
      <c r="I194" s="35" t="s">
        <v>1729</v>
      </c>
      <c r="J194" s="35" t="s">
        <v>471</v>
      </c>
      <c r="K194" s="19" t="str">
        <f>VLOOKUP(J194,Prowadzacy!$F$3:$J$116,2,FALSE)</f>
        <v>Joanna</v>
      </c>
      <c r="L194" s="19" t="str">
        <f>VLOOKUP(J194,Prowadzacy!$F$3:$K$116,3,FALSE)</f>
        <v>Karolina</v>
      </c>
      <c r="M194" s="19" t="str">
        <f>VLOOKUP(J194,Prowadzacy!$F$3:$K$116,4,FALSE)</f>
        <v>Budzisz</v>
      </c>
      <c r="N194" s="20" t="str">
        <f>VLOOKUP(J194,Prowadzacy!$F$3:$M$116,8,FALSE)</f>
        <v xml:space="preserve">Joanna | Budzisz | Dr inż. |  ( 05404 ) </v>
      </c>
      <c r="O194" s="19" t="str">
        <f>VLOOKUP(J194,Prowadzacy!$F$3:$K$116,5,FALSE)</f>
        <v>K36W05D02</v>
      </c>
      <c r="P194" s="20" t="str">
        <f>VLOOKUP(J194,Prowadzacy!$F$3:$K$116,6,FALSE)</f>
        <v>ZUEiEP</v>
      </c>
      <c r="Q194" s="34" t="s">
        <v>417</v>
      </c>
      <c r="R194" s="20" t="str">
        <f>VLOOKUP(Q194,Prowadzacy!$F$3:$K$116,2,FALSE)</f>
        <v>Wiktoria</v>
      </c>
      <c r="S194" s="20" t="str">
        <f>VLOOKUP(Q194,Prowadzacy!$F$3:$K$116,3,FALSE)</f>
        <v>Maria</v>
      </c>
      <c r="T194" s="20" t="str">
        <f>VLOOKUP(Q194,Prowadzacy!$F$3:$K$116,4,FALSE)</f>
        <v>Grycan</v>
      </c>
      <c r="U194" s="20" t="str">
        <f>VLOOKUP(Q194,Prowadzacy!$F$3:$M$116,8,FALSE)</f>
        <v xml:space="preserve">Wiktoria | Grycan | Dr inż. |  ( 05408 ) </v>
      </c>
      <c r="V194" s="35"/>
      <c r="W194" s="34" t="s">
        <v>217</v>
      </c>
      <c r="X194" s="35"/>
      <c r="Y194" s="34"/>
      <c r="Z194" s="10"/>
      <c r="AA194" s="9"/>
      <c r="AB194" s="9"/>
      <c r="AC194" s="9"/>
      <c r="AD194" s="9"/>
      <c r="AE194" s="9"/>
      <c r="AF194" s="9"/>
      <c r="AG194" s="9"/>
      <c r="AH194" s="9"/>
      <c r="AI194" s="9"/>
      <c r="AJ194" s="9"/>
      <c r="AK194" s="9"/>
    </row>
    <row r="195" spans="1:37" ht="65.25">
      <c r="A195" s="151">
        <v>190</v>
      </c>
      <c r="B195" s="20" t="str">
        <f>VLOOKUP(E195,studia!$F$1:$I$10,2,FALSE)</f>
        <v>Elektrotechnika</v>
      </c>
      <c r="C195" s="20" t="str">
        <f>VLOOKUP(E195,studia!$F$1:$I$10,3,FALSE)</f>
        <v>inż.</v>
      </c>
      <c r="D195" s="20">
        <f>VLOOKUP(E195,studia!$F$1:$I$10,4,FALSE)</f>
        <v>0</v>
      </c>
      <c r="E195" s="35" t="s">
        <v>395</v>
      </c>
      <c r="F195" s="157"/>
      <c r="G195" s="35" t="s">
        <v>1521</v>
      </c>
      <c r="H195" s="35" t="s">
        <v>610</v>
      </c>
      <c r="I195" s="35" t="s">
        <v>1571</v>
      </c>
      <c r="J195" s="35" t="s">
        <v>611</v>
      </c>
      <c r="K195" s="19" t="str">
        <f>VLOOKUP(J195,Prowadzacy!$F$3:$J$116,2,FALSE)</f>
        <v>Grażyna</v>
      </c>
      <c r="L195" s="19" t="str">
        <f>VLOOKUP(J195,Prowadzacy!$F$3:$K$116,3,FALSE)</f>
        <v>Zuzanna</v>
      </c>
      <c r="M195" s="19" t="str">
        <f>VLOOKUP(J195,Prowadzacy!$F$3:$K$116,4,FALSE)</f>
        <v>Dąbrowska-Kauf</v>
      </c>
      <c r="N195" s="20" t="str">
        <f>VLOOKUP(J195,Prowadzacy!$F$3:$M$116,8,FALSE)</f>
        <v xml:space="preserve">Grażyna | Dąbrowska-Kauf | Dr inż. |  ( 05206 ) </v>
      </c>
      <c r="O195" s="19" t="str">
        <f>VLOOKUP(J195,Prowadzacy!$F$3:$K$116,5,FALSE)</f>
        <v>K36W05D02</v>
      </c>
      <c r="P195" s="20" t="str">
        <f>VLOOKUP(J195,Prowadzacy!$F$3:$K$116,6,FALSE)</f>
        <v>ZUEiEP</v>
      </c>
      <c r="Q195" s="34" t="s">
        <v>417</v>
      </c>
      <c r="R195" s="20" t="str">
        <f>VLOOKUP(Q195,Prowadzacy!$F$3:$K$116,2,FALSE)</f>
        <v>Wiktoria</v>
      </c>
      <c r="S195" s="20" t="str">
        <f>VLOOKUP(Q195,Prowadzacy!$F$3:$K$116,3,FALSE)</f>
        <v>Maria</v>
      </c>
      <c r="T195" s="20" t="str">
        <f>VLOOKUP(Q195,Prowadzacy!$F$3:$K$116,4,FALSE)</f>
        <v>Grycan</v>
      </c>
      <c r="U195" s="20" t="str">
        <f>VLOOKUP(Q195,Prowadzacy!$F$3:$M$116,8,FALSE)</f>
        <v xml:space="preserve">Wiktoria | Grycan | Dr inż. |  ( 05408 ) </v>
      </c>
      <c r="V195" s="35"/>
      <c r="W195" s="34" t="s">
        <v>217</v>
      </c>
      <c r="X195" s="35"/>
      <c r="Y195" s="34"/>
      <c r="Z195" s="10"/>
      <c r="AA195" s="9"/>
      <c r="AB195" s="9"/>
      <c r="AC195" s="9"/>
      <c r="AD195" s="9"/>
      <c r="AE195" s="9"/>
      <c r="AF195" s="9"/>
      <c r="AG195" s="9"/>
      <c r="AH195" s="9"/>
      <c r="AI195" s="9"/>
      <c r="AJ195" s="9"/>
      <c r="AK195" s="9"/>
    </row>
    <row r="196" spans="1:37" ht="52.5">
      <c r="A196" s="151">
        <v>191</v>
      </c>
      <c r="B196" s="20" t="str">
        <f>VLOOKUP(E196,studia!$F$1:$I$10,2,FALSE)</f>
        <v>Elektrotechnika</v>
      </c>
      <c r="C196" s="20" t="str">
        <f>VLOOKUP(E196,studia!$F$1:$I$10,3,FALSE)</f>
        <v>inż.</v>
      </c>
      <c r="D196" s="20">
        <f>VLOOKUP(E196,studia!$F$1:$I$10,4,FALSE)</f>
        <v>0</v>
      </c>
      <c r="E196" s="35" t="s">
        <v>395</v>
      </c>
      <c r="F196" s="158" t="s">
        <v>2179</v>
      </c>
      <c r="G196" s="35" t="s">
        <v>1918</v>
      </c>
      <c r="H196" s="35" t="s">
        <v>612</v>
      </c>
      <c r="I196" s="35" t="s">
        <v>1551</v>
      </c>
      <c r="J196" s="35" t="s">
        <v>611</v>
      </c>
      <c r="K196" s="19" t="str">
        <f>VLOOKUP(J196,Prowadzacy!$F$3:$J$116,2,FALSE)</f>
        <v>Grażyna</v>
      </c>
      <c r="L196" s="19" t="str">
        <f>VLOOKUP(J196,Prowadzacy!$F$3:$K$116,3,FALSE)</f>
        <v>Zuzanna</v>
      </c>
      <c r="M196" s="19" t="str">
        <f>VLOOKUP(J196,Prowadzacy!$F$3:$K$116,4,FALSE)</f>
        <v>Dąbrowska-Kauf</v>
      </c>
      <c r="N196" s="20" t="str">
        <f>VLOOKUP(J196,Prowadzacy!$F$3:$M$116,8,FALSE)</f>
        <v xml:space="preserve">Grażyna | Dąbrowska-Kauf | Dr inż. |  ( 05206 ) </v>
      </c>
      <c r="O196" s="19" t="str">
        <f>VLOOKUP(J196,Prowadzacy!$F$3:$K$116,5,FALSE)</f>
        <v>K36W05D02</v>
      </c>
      <c r="P196" s="20" t="str">
        <f>VLOOKUP(J196,Prowadzacy!$F$3:$K$116,6,FALSE)</f>
        <v>ZUEiEP</v>
      </c>
      <c r="Q196" s="34" t="s">
        <v>519</v>
      </c>
      <c r="R196" s="20" t="str">
        <f>VLOOKUP(Q196,Prowadzacy!$F$3:$K$116,2,FALSE)</f>
        <v>Janusz</v>
      </c>
      <c r="S196" s="20" t="str">
        <f>VLOOKUP(Q196,Prowadzacy!$F$3:$K$116,3,FALSE)</f>
        <v>Stanisław</v>
      </c>
      <c r="T196" s="20" t="str">
        <f>VLOOKUP(Q196,Prowadzacy!$F$3:$K$116,4,FALSE)</f>
        <v>Konieczny</v>
      </c>
      <c r="U196" s="20" t="str">
        <f>VLOOKUP(Q196,Prowadzacy!$F$3:$M$116,8,FALSE)</f>
        <v xml:space="preserve">Janusz | Konieczny | Dr inż. |  ( 05269 ) </v>
      </c>
      <c r="V196" s="35"/>
      <c r="W196" s="34" t="s">
        <v>217</v>
      </c>
      <c r="X196" s="35"/>
      <c r="Y196" s="34"/>
      <c r="Z196" s="10"/>
      <c r="AA196" s="9"/>
      <c r="AB196" s="9"/>
      <c r="AC196" s="9"/>
      <c r="AD196" s="9"/>
      <c r="AE196" s="9"/>
      <c r="AF196" s="9"/>
      <c r="AG196" s="9"/>
      <c r="AH196" s="9"/>
      <c r="AI196" s="9"/>
      <c r="AJ196" s="9"/>
      <c r="AK196" s="9"/>
    </row>
    <row r="197" spans="1:37" ht="65.25">
      <c r="A197" s="151">
        <v>192</v>
      </c>
      <c r="B197" s="20" t="str">
        <f>VLOOKUP(E197,studia!$F$1:$I$10,2,FALSE)</f>
        <v>Elektrotechnika</v>
      </c>
      <c r="C197" s="20" t="str">
        <f>VLOOKUP(E197,studia!$F$1:$I$10,3,FALSE)</f>
        <v>inż.</v>
      </c>
      <c r="D197" s="20">
        <f>VLOOKUP(E197,studia!$F$1:$I$10,4,FALSE)</f>
        <v>0</v>
      </c>
      <c r="E197" s="35" t="s">
        <v>395</v>
      </c>
      <c r="F197" s="157"/>
      <c r="G197" s="35" t="s">
        <v>1919</v>
      </c>
      <c r="H197" s="35" t="s">
        <v>613</v>
      </c>
      <c r="I197" s="35" t="s">
        <v>1575</v>
      </c>
      <c r="J197" s="35" t="s">
        <v>611</v>
      </c>
      <c r="K197" s="19" t="str">
        <f>VLOOKUP(J197,Prowadzacy!$F$3:$J$116,2,FALSE)</f>
        <v>Grażyna</v>
      </c>
      <c r="L197" s="19" t="str">
        <f>VLOOKUP(J197,Prowadzacy!$F$3:$K$116,3,FALSE)</f>
        <v>Zuzanna</v>
      </c>
      <c r="M197" s="19" t="str">
        <f>VLOOKUP(J197,Prowadzacy!$F$3:$K$116,4,FALSE)</f>
        <v>Dąbrowska-Kauf</v>
      </c>
      <c r="N197" s="20" t="str">
        <f>VLOOKUP(J197,Prowadzacy!$F$3:$M$116,8,FALSE)</f>
        <v xml:space="preserve">Grażyna | Dąbrowska-Kauf | Dr inż. |  ( 05206 ) </v>
      </c>
      <c r="O197" s="19" t="str">
        <f>VLOOKUP(J197,Prowadzacy!$F$3:$K$116,5,FALSE)</f>
        <v>K36W05D02</v>
      </c>
      <c r="P197" s="20" t="str">
        <f>VLOOKUP(J197,Prowadzacy!$F$3:$K$116,6,FALSE)</f>
        <v>ZUEiEP</v>
      </c>
      <c r="Q197" s="34" t="s">
        <v>398</v>
      </c>
      <c r="R197" s="20" t="str">
        <f>VLOOKUP(Q197,Prowadzacy!$F$3:$K$116,2,FALSE)</f>
        <v>Marek</v>
      </c>
      <c r="S197" s="20" t="str">
        <f>VLOOKUP(Q197,Prowadzacy!$F$3:$K$116,3,FALSE)</f>
        <v>Andrzej</v>
      </c>
      <c r="T197" s="20" t="str">
        <f>VLOOKUP(Q197,Prowadzacy!$F$3:$K$116,4,FALSE)</f>
        <v>Jaworski</v>
      </c>
      <c r="U197" s="20" t="str">
        <f>VLOOKUP(Q197,Prowadzacy!$F$3:$M$116,8,FALSE)</f>
        <v xml:space="preserve">Marek | Jaworski | Dr inż. |  ( 05237 ) </v>
      </c>
      <c r="V197" s="35"/>
      <c r="W197" s="34" t="s">
        <v>217</v>
      </c>
      <c r="X197" s="35"/>
      <c r="Y197" s="34"/>
      <c r="Z197" s="10"/>
      <c r="AA197" s="9"/>
      <c r="AB197" s="9"/>
      <c r="AC197" s="9"/>
      <c r="AD197" s="9"/>
      <c r="AE197" s="9"/>
      <c r="AF197" s="9"/>
      <c r="AG197" s="9"/>
      <c r="AH197" s="9"/>
      <c r="AI197" s="9"/>
      <c r="AJ197" s="9"/>
      <c r="AK197" s="9"/>
    </row>
    <row r="198" spans="1:37" ht="52.5">
      <c r="A198" s="151">
        <v>193</v>
      </c>
      <c r="B198" s="20" t="str">
        <f>VLOOKUP(E198,studia!$F$1:$I$10,2,FALSE)</f>
        <v>Elektrotechnika</v>
      </c>
      <c r="C198" s="20" t="str">
        <f>VLOOKUP(E198,studia!$F$1:$I$10,3,FALSE)</f>
        <v>inż.</v>
      </c>
      <c r="D198" s="20">
        <f>VLOOKUP(E198,studia!$F$1:$I$10,4,FALSE)</f>
        <v>0</v>
      </c>
      <c r="E198" s="35" t="s">
        <v>395</v>
      </c>
      <c r="F198" s="158" t="s">
        <v>2179</v>
      </c>
      <c r="G198" s="35" t="s">
        <v>1730</v>
      </c>
      <c r="H198" s="35" t="s">
        <v>1731</v>
      </c>
      <c r="I198" s="35" t="s">
        <v>1732</v>
      </c>
      <c r="J198" s="35" t="s">
        <v>611</v>
      </c>
      <c r="K198" s="19" t="str">
        <f>VLOOKUP(J198,Prowadzacy!$F$3:$J$116,2,FALSE)</f>
        <v>Grażyna</v>
      </c>
      <c r="L198" s="19" t="str">
        <f>VLOOKUP(J198,Prowadzacy!$F$3:$K$116,3,FALSE)</f>
        <v>Zuzanna</v>
      </c>
      <c r="M198" s="19" t="str">
        <f>VLOOKUP(J198,Prowadzacy!$F$3:$K$116,4,FALSE)</f>
        <v>Dąbrowska-Kauf</v>
      </c>
      <c r="N198" s="20" t="str">
        <f>VLOOKUP(J198,Prowadzacy!$F$3:$M$116,8,FALSE)</f>
        <v xml:space="preserve">Grażyna | Dąbrowska-Kauf | Dr inż. |  ( 05206 ) </v>
      </c>
      <c r="O198" s="19" t="str">
        <f>VLOOKUP(J198,Prowadzacy!$F$3:$K$116,5,FALSE)</f>
        <v>K36W05D02</v>
      </c>
      <c r="P198" s="20" t="str">
        <f>VLOOKUP(J198,Prowadzacy!$F$3:$K$116,6,FALSE)</f>
        <v>ZUEiEP</v>
      </c>
      <c r="Q198" s="34" t="s">
        <v>471</v>
      </c>
      <c r="R198" s="20" t="str">
        <f>VLOOKUP(Q198,Prowadzacy!$F$3:$K$116,2,FALSE)</f>
        <v>Joanna</v>
      </c>
      <c r="S198" s="20" t="str">
        <f>VLOOKUP(Q198,Prowadzacy!$F$3:$K$116,3,FALSE)</f>
        <v>Karolina</v>
      </c>
      <c r="T198" s="20" t="str">
        <f>VLOOKUP(Q198,Prowadzacy!$F$3:$K$116,4,FALSE)</f>
        <v>Budzisz</v>
      </c>
      <c r="U198" s="20" t="str">
        <f>VLOOKUP(Q198,Prowadzacy!$F$3:$M$116,8,FALSE)</f>
        <v xml:space="preserve">Joanna | Budzisz | Dr inż. |  ( 05404 ) </v>
      </c>
      <c r="V198" s="35"/>
      <c r="W198" s="34" t="s">
        <v>217</v>
      </c>
      <c r="X198" s="35"/>
      <c r="Y198" s="34"/>
      <c r="Z198" s="10"/>
      <c r="AA198" s="9"/>
      <c r="AB198" s="9"/>
      <c r="AC198" s="9"/>
      <c r="AD198" s="9"/>
      <c r="AE198" s="9"/>
      <c r="AF198" s="9"/>
      <c r="AG198" s="9"/>
      <c r="AH198" s="9"/>
      <c r="AI198" s="9"/>
      <c r="AJ198" s="9"/>
      <c r="AK198" s="9"/>
    </row>
    <row r="199" spans="1:37" ht="52.5">
      <c r="A199" s="151">
        <v>194</v>
      </c>
      <c r="B199" s="20" t="str">
        <f>VLOOKUP(E199,studia!$F$1:$I$10,2,FALSE)</f>
        <v>Elektrotechnika</v>
      </c>
      <c r="C199" s="20" t="str">
        <f>VLOOKUP(E199,studia!$F$1:$I$10,3,FALSE)</f>
        <v>inż.</v>
      </c>
      <c r="D199" s="20">
        <f>VLOOKUP(E199,studia!$F$1:$I$10,4,FALSE)</f>
        <v>0</v>
      </c>
      <c r="E199" s="35" t="s">
        <v>395</v>
      </c>
      <c r="F199" s="157"/>
      <c r="G199" s="35" t="s">
        <v>614</v>
      </c>
      <c r="H199" s="35" t="s">
        <v>615</v>
      </c>
      <c r="I199" s="35" t="s">
        <v>1576</v>
      </c>
      <c r="J199" s="35" t="s">
        <v>611</v>
      </c>
      <c r="K199" s="19" t="str">
        <f>VLOOKUP(J199,Prowadzacy!$F$3:$J$116,2,FALSE)</f>
        <v>Grażyna</v>
      </c>
      <c r="L199" s="19" t="str">
        <f>VLOOKUP(J199,Prowadzacy!$F$3:$K$116,3,FALSE)</f>
        <v>Zuzanna</v>
      </c>
      <c r="M199" s="19" t="str">
        <f>VLOOKUP(J199,Prowadzacy!$F$3:$K$116,4,FALSE)</f>
        <v>Dąbrowska-Kauf</v>
      </c>
      <c r="N199" s="20" t="str">
        <f>VLOOKUP(J199,Prowadzacy!$F$3:$M$116,8,FALSE)</f>
        <v xml:space="preserve">Grażyna | Dąbrowska-Kauf | Dr inż. |  ( 05206 ) </v>
      </c>
      <c r="O199" s="19" t="str">
        <f>VLOOKUP(J199,Prowadzacy!$F$3:$K$116,5,FALSE)</f>
        <v>K36W05D02</v>
      </c>
      <c r="P199" s="20" t="str">
        <f>VLOOKUP(J199,Prowadzacy!$F$3:$K$116,6,FALSE)</f>
        <v>ZUEiEP</v>
      </c>
      <c r="Q199" s="34" t="s">
        <v>417</v>
      </c>
      <c r="R199" s="20" t="str">
        <f>VLOOKUP(Q199,Prowadzacy!$F$3:$K$116,2,FALSE)</f>
        <v>Wiktoria</v>
      </c>
      <c r="S199" s="20" t="str">
        <f>VLOOKUP(Q199,Prowadzacy!$F$3:$K$116,3,FALSE)</f>
        <v>Maria</v>
      </c>
      <c r="T199" s="20" t="str">
        <f>VLOOKUP(Q199,Prowadzacy!$F$3:$K$116,4,FALSE)</f>
        <v>Grycan</v>
      </c>
      <c r="U199" s="20" t="str">
        <f>VLOOKUP(Q199,Prowadzacy!$F$3:$M$116,8,FALSE)</f>
        <v xml:space="preserve">Wiktoria | Grycan | Dr inż. |  ( 05408 ) </v>
      </c>
      <c r="V199" s="35"/>
      <c r="W199" s="34" t="s">
        <v>217</v>
      </c>
      <c r="X199" s="35"/>
      <c r="Y199" s="34"/>
      <c r="Z199" s="10"/>
      <c r="AA199" s="9"/>
      <c r="AB199" s="9"/>
      <c r="AC199" s="9"/>
      <c r="AD199" s="9"/>
      <c r="AE199" s="9"/>
      <c r="AF199" s="9"/>
      <c r="AG199" s="9"/>
      <c r="AH199" s="9"/>
      <c r="AI199" s="9"/>
      <c r="AJ199" s="9"/>
      <c r="AK199" s="9"/>
    </row>
    <row r="200" spans="1:37" ht="78">
      <c r="A200" s="151">
        <v>195</v>
      </c>
      <c r="B200" s="20" t="str">
        <f>VLOOKUP(E200,studia!$F$1:$I$10,2,FALSE)</f>
        <v>Elektrotechnika</v>
      </c>
      <c r="C200" s="20" t="str">
        <f>VLOOKUP(E200,studia!$F$1:$I$10,3,FALSE)</f>
        <v>inż.</v>
      </c>
      <c r="D200" s="20">
        <f>VLOOKUP(E200,studia!$F$1:$I$10,4,FALSE)</f>
        <v>0</v>
      </c>
      <c r="E200" s="35" t="s">
        <v>395</v>
      </c>
      <c r="F200" s="158" t="s">
        <v>2179</v>
      </c>
      <c r="G200" s="35" t="s">
        <v>1733</v>
      </c>
      <c r="H200" s="35" t="s">
        <v>1734</v>
      </c>
      <c r="I200" s="35" t="s">
        <v>1735</v>
      </c>
      <c r="J200" s="35" t="s">
        <v>611</v>
      </c>
      <c r="K200" s="19" t="str">
        <f>VLOOKUP(J200,Prowadzacy!$F$3:$J$116,2,FALSE)</f>
        <v>Grażyna</v>
      </c>
      <c r="L200" s="19" t="str">
        <f>VLOOKUP(J200,Prowadzacy!$F$3:$K$116,3,FALSE)</f>
        <v>Zuzanna</v>
      </c>
      <c r="M200" s="19" t="str">
        <f>VLOOKUP(J200,Prowadzacy!$F$3:$K$116,4,FALSE)</f>
        <v>Dąbrowska-Kauf</v>
      </c>
      <c r="N200" s="20" t="str">
        <f>VLOOKUP(J200,Prowadzacy!$F$3:$M$116,8,FALSE)</f>
        <v xml:space="preserve">Grażyna | Dąbrowska-Kauf | Dr inż. |  ( 05206 ) </v>
      </c>
      <c r="O200" s="19" t="str">
        <f>VLOOKUP(J200,Prowadzacy!$F$3:$K$116,5,FALSE)</f>
        <v>K36W05D02</v>
      </c>
      <c r="P200" s="20" t="str">
        <f>VLOOKUP(J200,Prowadzacy!$F$3:$K$116,6,FALSE)</f>
        <v>ZUEiEP</v>
      </c>
      <c r="Q200" s="34" t="s">
        <v>398</v>
      </c>
      <c r="R200" s="20" t="str">
        <f>VLOOKUP(Q200,Prowadzacy!$F$3:$K$116,2,FALSE)</f>
        <v>Marek</v>
      </c>
      <c r="S200" s="20" t="str">
        <f>VLOOKUP(Q200,Prowadzacy!$F$3:$K$116,3,FALSE)</f>
        <v>Andrzej</v>
      </c>
      <c r="T200" s="20" t="str">
        <f>VLOOKUP(Q200,Prowadzacy!$F$3:$K$116,4,FALSE)</f>
        <v>Jaworski</v>
      </c>
      <c r="U200" s="20" t="str">
        <f>VLOOKUP(Q200,Prowadzacy!$F$3:$M$116,8,FALSE)</f>
        <v xml:space="preserve">Marek | Jaworski | Dr inż. |  ( 05237 ) </v>
      </c>
      <c r="V200" s="35"/>
      <c r="W200" s="34" t="s">
        <v>217</v>
      </c>
      <c r="X200" s="35"/>
      <c r="Y200" s="34"/>
      <c r="Z200" s="10"/>
      <c r="AA200" s="9"/>
      <c r="AB200" s="9"/>
      <c r="AC200" s="9"/>
      <c r="AD200" s="9"/>
      <c r="AE200" s="9"/>
      <c r="AF200" s="9"/>
      <c r="AG200" s="9"/>
      <c r="AH200" s="9"/>
      <c r="AI200" s="9"/>
      <c r="AJ200" s="9"/>
      <c r="AK200" s="9"/>
    </row>
    <row r="201" spans="1:37" ht="65.25">
      <c r="A201" s="151">
        <v>196</v>
      </c>
      <c r="B201" s="20" t="str">
        <f>VLOOKUP(E201,studia!$F$1:$I$10,2,FALSE)</f>
        <v>Elektrotechnika</v>
      </c>
      <c r="C201" s="20" t="str">
        <f>VLOOKUP(E201,studia!$F$1:$I$10,3,FALSE)</f>
        <v>inż.</v>
      </c>
      <c r="D201" s="20">
        <f>VLOOKUP(E201,studia!$F$1:$I$10,4,FALSE)</f>
        <v>0</v>
      </c>
      <c r="E201" s="35" t="s">
        <v>395</v>
      </c>
      <c r="F201" s="157"/>
      <c r="G201" s="35" t="s">
        <v>1736</v>
      </c>
      <c r="H201" s="35" t="s">
        <v>1737</v>
      </c>
      <c r="I201" s="35" t="s">
        <v>1738</v>
      </c>
      <c r="J201" s="35" t="s">
        <v>611</v>
      </c>
      <c r="K201" s="19" t="str">
        <f>VLOOKUP(J201,Prowadzacy!$F$3:$J$116,2,FALSE)</f>
        <v>Grażyna</v>
      </c>
      <c r="L201" s="19" t="str">
        <f>VLOOKUP(J201,Prowadzacy!$F$3:$K$116,3,FALSE)</f>
        <v>Zuzanna</v>
      </c>
      <c r="M201" s="19" t="str">
        <f>VLOOKUP(J201,Prowadzacy!$F$3:$K$116,4,FALSE)</f>
        <v>Dąbrowska-Kauf</v>
      </c>
      <c r="N201" s="20" t="str">
        <f>VLOOKUP(J201,Prowadzacy!$F$3:$M$116,8,FALSE)</f>
        <v xml:space="preserve">Grażyna | Dąbrowska-Kauf | Dr inż. |  ( 05206 ) </v>
      </c>
      <c r="O201" s="19" t="str">
        <f>VLOOKUP(J201,Prowadzacy!$F$3:$K$116,5,FALSE)</f>
        <v>K36W05D02</v>
      </c>
      <c r="P201" s="20" t="str">
        <f>VLOOKUP(J201,Prowadzacy!$F$3:$K$116,6,FALSE)</f>
        <v>ZUEiEP</v>
      </c>
      <c r="Q201" s="34" t="s">
        <v>519</v>
      </c>
      <c r="R201" s="20" t="str">
        <f>VLOOKUP(Q201,Prowadzacy!$F$3:$K$116,2,FALSE)</f>
        <v>Janusz</v>
      </c>
      <c r="S201" s="20" t="str">
        <f>VLOOKUP(Q201,Prowadzacy!$F$3:$K$116,3,FALSE)</f>
        <v>Stanisław</v>
      </c>
      <c r="T201" s="20" t="str">
        <f>VLOOKUP(Q201,Prowadzacy!$F$3:$K$116,4,FALSE)</f>
        <v>Konieczny</v>
      </c>
      <c r="U201" s="20" t="str">
        <f>VLOOKUP(Q201,Prowadzacy!$F$3:$M$116,8,FALSE)</f>
        <v xml:space="preserve">Janusz | Konieczny | Dr inż. |  ( 05269 ) </v>
      </c>
      <c r="V201" s="35"/>
      <c r="W201" s="34" t="s">
        <v>217</v>
      </c>
      <c r="X201" s="35"/>
      <c r="Y201" s="34"/>
      <c r="Z201" s="10"/>
      <c r="AA201" s="9"/>
      <c r="AB201" s="9"/>
      <c r="AC201" s="9"/>
      <c r="AD201" s="9"/>
      <c r="AE201" s="9"/>
      <c r="AF201" s="9"/>
      <c r="AG201" s="9"/>
      <c r="AH201" s="9"/>
      <c r="AI201" s="9"/>
      <c r="AJ201" s="9"/>
      <c r="AK201" s="9"/>
    </row>
    <row r="202" spans="1:37" ht="78">
      <c r="A202" s="151">
        <v>197</v>
      </c>
      <c r="B202" s="20" t="str">
        <f>VLOOKUP(E202,studia!$F$1:$I$10,2,FALSE)</f>
        <v>Elektrotechnika</v>
      </c>
      <c r="C202" s="20" t="str">
        <f>VLOOKUP(E202,studia!$F$1:$I$10,3,FALSE)</f>
        <v>inż.</v>
      </c>
      <c r="D202" s="20">
        <f>VLOOKUP(E202,studia!$F$1:$I$10,4,FALSE)</f>
        <v>0</v>
      </c>
      <c r="E202" s="35" t="s">
        <v>395</v>
      </c>
      <c r="F202" s="157"/>
      <c r="G202" s="35" t="s">
        <v>477</v>
      </c>
      <c r="H202" s="35" t="s">
        <v>478</v>
      </c>
      <c r="I202" s="35" t="s">
        <v>479</v>
      </c>
      <c r="J202" s="35" t="s">
        <v>480</v>
      </c>
      <c r="K202" s="19" t="str">
        <f>VLOOKUP(J202,Prowadzacy!$F$3:$J$116,2,FALSE)</f>
        <v>Waldemar</v>
      </c>
      <c r="L202" s="19" t="str">
        <f>VLOOKUP(J202,Prowadzacy!$F$3:$K$116,3,FALSE)</f>
        <v>Paweł</v>
      </c>
      <c r="M202" s="19" t="str">
        <f>VLOOKUP(J202,Prowadzacy!$F$3:$K$116,4,FALSE)</f>
        <v>Dołęga</v>
      </c>
      <c r="N202" s="20" t="str">
        <f>VLOOKUP(J202,Prowadzacy!$F$3:$M$116,8,FALSE)</f>
        <v xml:space="preserve">Waldemar | Dołęga | Dr hab. inż. |  ( 05265 ) </v>
      </c>
      <c r="O202" s="19" t="str">
        <f>VLOOKUP(J202,Prowadzacy!$F$3:$K$116,5,FALSE)</f>
        <v>K36W05D02</v>
      </c>
      <c r="P202" s="20" t="str">
        <f>VLOOKUP(J202,Prowadzacy!$F$3:$K$116,6,FALSE)</f>
        <v>ZUEiEP</v>
      </c>
      <c r="Q202" s="34" t="s">
        <v>598</v>
      </c>
      <c r="R202" s="20" t="str">
        <f>VLOOKUP(Q202,Prowadzacy!$F$3:$K$116,2,FALSE)</f>
        <v>Kazimierz</v>
      </c>
      <c r="S202" s="20">
        <f>VLOOKUP(Q202,Prowadzacy!$F$3:$K$116,3,FALSE)</f>
        <v>0</v>
      </c>
      <c r="T202" s="20" t="str">
        <f>VLOOKUP(Q202,Prowadzacy!$F$3:$K$116,4,FALSE)</f>
        <v>Herlender</v>
      </c>
      <c r="U202" s="20" t="str">
        <f>VLOOKUP(Q202,Prowadzacy!$F$3:$M$116,8,FALSE)</f>
        <v xml:space="preserve">Kazimierz | Herlender | Dr inż. |  ( 05211 ) </v>
      </c>
      <c r="V202" s="35"/>
      <c r="W202" s="34" t="s">
        <v>217</v>
      </c>
      <c r="X202" s="35"/>
      <c r="Y202" s="34"/>
      <c r="Z202" s="10"/>
      <c r="AA202" s="9"/>
      <c r="AB202" s="9"/>
      <c r="AC202" s="9"/>
      <c r="AD202" s="9"/>
      <c r="AE202" s="9"/>
      <c r="AF202" s="9"/>
      <c r="AG202" s="9"/>
      <c r="AH202" s="9"/>
      <c r="AI202" s="9"/>
      <c r="AJ202" s="9"/>
      <c r="AK202" s="9"/>
    </row>
    <row r="203" spans="1:37" ht="90.75">
      <c r="A203" s="151">
        <v>198</v>
      </c>
      <c r="B203" s="20" t="str">
        <f>VLOOKUP(E203,studia!$F$1:$I$10,2,FALSE)</f>
        <v>Elektrotechnika</v>
      </c>
      <c r="C203" s="20" t="str">
        <f>VLOOKUP(E203,studia!$F$1:$I$10,3,FALSE)</f>
        <v>inż.</v>
      </c>
      <c r="D203" s="20">
        <f>VLOOKUP(E203,studia!$F$1:$I$10,4,FALSE)</f>
        <v>0</v>
      </c>
      <c r="E203" s="35" t="s">
        <v>395</v>
      </c>
      <c r="F203" s="157"/>
      <c r="G203" s="35" t="s">
        <v>481</v>
      </c>
      <c r="H203" s="35" t="s">
        <v>482</v>
      </c>
      <c r="I203" s="35" t="s">
        <v>483</v>
      </c>
      <c r="J203" s="35" t="s">
        <v>480</v>
      </c>
      <c r="K203" s="19" t="str">
        <f>VLOOKUP(J203,Prowadzacy!$F$3:$J$116,2,FALSE)</f>
        <v>Waldemar</v>
      </c>
      <c r="L203" s="19" t="str">
        <f>VLOOKUP(J203,Prowadzacy!$F$3:$K$116,3,FALSE)</f>
        <v>Paweł</v>
      </c>
      <c r="M203" s="19" t="str">
        <f>VLOOKUP(J203,Prowadzacy!$F$3:$K$116,4,FALSE)</f>
        <v>Dołęga</v>
      </c>
      <c r="N203" s="20" t="str">
        <f>VLOOKUP(J203,Prowadzacy!$F$3:$M$116,8,FALSE)</f>
        <v xml:space="preserve">Waldemar | Dołęga | Dr hab. inż. |  ( 05265 ) </v>
      </c>
      <c r="O203" s="19" t="str">
        <f>VLOOKUP(J203,Prowadzacy!$F$3:$K$116,5,FALSE)</f>
        <v>K36W05D02</v>
      </c>
      <c r="P203" s="20" t="str">
        <f>VLOOKUP(J203,Prowadzacy!$F$3:$K$116,6,FALSE)</f>
        <v>ZUEiEP</v>
      </c>
      <c r="Q203" s="34" t="s">
        <v>598</v>
      </c>
      <c r="R203" s="20" t="str">
        <f>VLOOKUP(Q203,Prowadzacy!$F$3:$K$116,2,FALSE)</f>
        <v>Kazimierz</v>
      </c>
      <c r="S203" s="20">
        <f>VLOOKUP(Q203,Prowadzacy!$F$3:$K$116,3,FALSE)</f>
        <v>0</v>
      </c>
      <c r="T203" s="20" t="str">
        <f>VLOOKUP(Q203,Prowadzacy!$F$3:$K$116,4,FALSE)</f>
        <v>Herlender</v>
      </c>
      <c r="U203" s="20" t="str">
        <f>VLOOKUP(Q203,Prowadzacy!$F$3:$M$116,8,FALSE)</f>
        <v xml:space="preserve">Kazimierz | Herlender | Dr inż. |  ( 05211 ) </v>
      </c>
      <c r="V203" s="35"/>
      <c r="W203" s="34" t="s">
        <v>217</v>
      </c>
      <c r="X203" s="35"/>
      <c r="Y203" s="34"/>
      <c r="Z203" s="10"/>
      <c r="AA203" s="9"/>
      <c r="AB203" s="9"/>
      <c r="AC203" s="9"/>
      <c r="AD203" s="9"/>
      <c r="AE203" s="9"/>
      <c r="AF203" s="9"/>
      <c r="AG203" s="9"/>
      <c r="AH203" s="9"/>
      <c r="AI203" s="9"/>
      <c r="AJ203" s="9"/>
      <c r="AK203" s="9"/>
    </row>
    <row r="204" spans="1:37" ht="90.75">
      <c r="A204" s="151">
        <v>199</v>
      </c>
      <c r="B204" s="20" t="str">
        <f>VLOOKUP(E204,studia!$F$1:$I$10,2,FALSE)</f>
        <v>Elektrotechnika</v>
      </c>
      <c r="C204" s="20" t="str">
        <f>VLOOKUP(E204,studia!$F$1:$I$10,3,FALSE)</f>
        <v>inż.</v>
      </c>
      <c r="D204" s="20">
        <f>VLOOKUP(E204,studia!$F$1:$I$10,4,FALSE)</f>
        <v>0</v>
      </c>
      <c r="E204" s="35" t="s">
        <v>395</v>
      </c>
      <c r="F204" s="157"/>
      <c r="G204" s="35" t="s">
        <v>484</v>
      </c>
      <c r="H204" s="35" t="s">
        <v>485</v>
      </c>
      <c r="I204" s="35" t="s">
        <v>486</v>
      </c>
      <c r="J204" s="35" t="s">
        <v>480</v>
      </c>
      <c r="K204" s="19" t="str">
        <f>VLOOKUP(J204,Prowadzacy!$F$3:$J$116,2,FALSE)</f>
        <v>Waldemar</v>
      </c>
      <c r="L204" s="19" t="str">
        <f>VLOOKUP(J204,Prowadzacy!$F$3:$K$116,3,FALSE)</f>
        <v>Paweł</v>
      </c>
      <c r="M204" s="19" t="str">
        <f>VLOOKUP(J204,Prowadzacy!$F$3:$K$116,4,FALSE)</f>
        <v>Dołęga</v>
      </c>
      <c r="N204" s="20" t="str">
        <f>VLOOKUP(J204,Prowadzacy!$F$3:$M$116,8,FALSE)</f>
        <v xml:space="preserve">Waldemar | Dołęga | Dr hab. inż. |  ( 05265 ) </v>
      </c>
      <c r="O204" s="19" t="str">
        <f>VLOOKUP(J204,Prowadzacy!$F$3:$K$116,5,FALSE)</f>
        <v>K36W05D02</v>
      </c>
      <c r="P204" s="20" t="str">
        <f>VLOOKUP(J204,Prowadzacy!$F$3:$K$116,6,FALSE)</f>
        <v>ZUEiEP</v>
      </c>
      <c r="Q204" s="34" t="s">
        <v>598</v>
      </c>
      <c r="R204" s="20" t="str">
        <f>VLOOKUP(Q204,Prowadzacy!$F$3:$K$116,2,FALSE)</f>
        <v>Kazimierz</v>
      </c>
      <c r="S204" s="20">
        <f>VLOOKUP(Q204,Prowadzacy!$F$3:$K$116,3,FALSE)</f>
        <v>0</v>
      </c>
      <c r="T204" s="20" t="str">
        <f>VLOOKUP(Q204,Prowadzacy!$F$3:$K$116,4,FALSE)</f>
        <v>Herlender</v>
      </c>
      <c r="U204" s="20" t="str">
        <f>VLOOKUP(Q204,Prowadzacy!$F$3:$M$116,8,FALSE)</f>
        <v xml:space="preserve">Kazimierz | Herlender | Dr inż. |  ( 05211 ) </v>
      </c>
      <c r="V204" s="35"/>
      <c r="W204" s="34" t="s">
        <v>217</v>
      </c>
      <c r="X204" s="35"/>
      <c r="Y204" s="34"/>
      <c r="Z204" s="10"/>
      <c r="AA204" s="9"/>
      <c r="AB204" s="9"/>
      <c r="AC204" s="9"/>
      <c r="AD204" s="9"/>
      <c r="AE204" s="9"/>
      <c r="AF204" s="9"/>
      <c r="AG204" s="9"/>
      <c r="AH204" s="9"/>
      <c r="AI204" s="9"/>
      <c r="AJ204" s="9"/>
      <c r="AK204" s="9"/>
    </row>
    <row r="205" spans="1:37" ht="103.5">
      <c r="A205" s="151">
        <v>200</v>
      </c>
      <c r="B205" s="20" t="str">
        <f>VLOOKUP(E205,studia!$F$1:$I$10,2,FALSE)</f>
        <v>Elektrotechnika</v>
      </c>
      <c r="C205" s="20" t="str">
        <f>VLOOKUP(E205,studia!$F$1:$I$10,3,FALSE)</f>
        <v>inż.</v>
      </c>
      <c r="D205" s="20">
        <f>VLOOKUP(E205,studia!$F$1:$I$10,4,FALSE)</f>
        <v>0</v>
      </c>
      <c r="E205" s="35" t="s">
        <v>395</v>
      </c>
      <c r="F205" s="157"/>
      <c r="G205" s="35" t="s">
        <v>487</v>
      </c>
      <c r="H205" s="35" t="s">
        <v>488</v>
      </c>
      <c r="I205" s="35" t="s">
        <v>489</v>
      </c>
      <c r="J205" s="35" t="s">
        <v>480</v>
      </c>
      <c r="K205" s="19" t="str">
        <f>VLOOKUP(J205,Prowadzacy!$F$3:$J$116,2,FALSE)</f>
        <v>Waldemar</v>
      </c>
      <c r="L205" s="19" t="str">
        <f>VLOOKUP(J205,Prowadzacy!$F$3:$K$116,3,FALSE)</f>
        <v>Paweł</v>
      </c>
      <c r="M205" s="19" t="str">
        <f>VLOOKUP(J205,Prowadzacy!$F$3:$K$116,4,FALSE)</f>
        <v>Dołęga</v>
      </c>
      <c r="N205" s="20" t="str">
        <f>VLOOKUP(J205,Prowadzacy!$F$3:$M$116,8,FALSE)</f>
        <v xml:space="preserve">Waldemar | Dołęga | Dr hab. inż. |  ( 05265 ) </v>
      </c>
      <c r="O205" s="19" t="str">
        <f>VLOOKUP(J205,Prowadzacy!$F$3:$K$116,5,FALSE)</f>
        <v>K36W05D02</v>
      </c>
      <c r="P205" s="20" t="str">
        <f>VLOOKUP(J205,Prowadzacy!$F$3:$K$116,6,FALSE)</f>
        <v>ZUEiEP</v>
      </c>
      <c r="Q205" s="34" t="s">
        <v>598</v>
      </c>
      <c r="R205" s="20" t="str">
        <f>VLOOKUP(Q205,Prowadzacy!$F$3:$K$116,2,FALSE)</f>
        <v>Kazimierz</v>
      </c>
      <c r="S205" s="20">
        <f>VLOOKUP(Q205,Prowadzacy!$F$3:$K$116,3,FALSE)</f>
        <v>0</v>
      </c>
      <c r="T205" s="20" t="str">
        <f>VLOOKUP(Q205,Prowadzacy!$F$3:$K$116,4,FALSE)</f>
        <v>Herlender</v>
      </c>
      <c r="U205" s="20" t="str">
        <f>VLOOKUP(Q205,Prowadzacy!$F$3:$M$116,8,FALSE)</f>
        <v xml:space="preserve">Kazimierz | Herlender | Dr inż. |  ( 05211 ) </v>
      </c>
      <c r="V205" s="35"/>
      <c r="W205" s="34" t="s">
        <v>217</v>
      </c>
      <c r="X205" s="35"/>
      <c r="Y205" s="34"/>
      <c r="Z205" s="10"/>
      <c r="AA205" s="9"/>
      <c r="AB205" s="9"/>
      <c r="AC205" s="9"/>
      <c r="AD205" s="9"/>
      <c r="AE205" s="9"/>
      <c r="AF205" s="9"/>
      <c r="AG205" s="9"/>
      <c r="AH205" s="9"/>
      <c r="AI205" s="9"/>
      <c r="AJ205" s="9"/>
      <c r="AK205" s="9"/>
    </row>
    <row r="206" spans="1:37" ht="103.5">
      <c r="A206" s="151">
        <v>201</v>
      </c>
      <c r="B206" s="20" t="str">
        <f>VLOOKUP(E206,studia!$F$1:$I$10,2,FALSE)</f>
        <v>Elektrotechnika</v>
      </c>
      <c r="C206" s="20" t="str">
        <f>VLOOKUP(E206,studia!$F$1:$I$10,3,FALSE)</f>
        <v>inż.</v>
      </c>
      <c r="D206" s="20">
        <f>VLOOKUP(E206,studia!$F$1:$I$10,4,FALSE)</f>
        <v>0</v>
      </c>
      <c r="E206" s="35" t="s">
        <v>395</v>
      </c>
      <c r="F206" s="157"/>
      <c r="G206" s="35" t="s">
        <v>490</v>
      </c>
      <c r="H206" s="35" t="s">
        <v>491</v>
      </c>
      <c r="I206" s="35" t="s">
        <v>492</v>
      </c>
      <c r="J206" s="35" t="s">
        <v>480</v>
      </c>
      <c r="K206" s="19" t="str">
        <f>VLOOKUP(J206,Prowadzacy!$F$3:$J$116,2,FALSE)</f>
        <v>Waldemar</v>
      </c>
      <c r="L206" s="19" t="str">
        <f>VLOOKUP(J206,Prowadzacy!$F$3:$K$116,3,FALSE)</f>
        <v>Paweł</v>
      </c>
      <c r="M206" s="19" t="str">
        <f>VLOOKUP(J206,Prowadzacy!$F$3:$K$116,4,FALSE)</f>
        <v>Dołęga</v>
      </c>
      <c r="N206" s="20" t="str">
        <f>VLOOKUP(J206,Prowadzacy!$F$3:$M$116,8,FALSE)</f>
        <v xml:space="preserve">Waldemar | Dołęga | Dr hab. inż. |  ( 05265 ) </v>
      </c>
      <c r="O206" s="19" t="str">
        <f>VLOOKUP(J206,Prowadzacy!$F$3:$K$116,5,FALSE)</f>
        <v>K36W05D02</v>
      </c>
      <c r="P206" s="20" t="str">
        <f>VLOOKUP(J206,Prowadzacy!$F$3:$K$116,6,FALSE)</f>
        <v>ZUEiEP</v>
      </c>
      <c r="Q206" s="34" t="s">
        <v>598</v>
      </c>
      <c r="R206" s="20" t="str">
        <f>VLOOKUP(Q206,Prowadzacy!$F$3:$K$116,2,FALSE)</f>
        <v>Kazimierz</v>
      </c>
      <c r="S206" s="20">
        <f>VLOOKUP(Q206,Prowadzacy!$F$3:$K$116,3,FALSE)</f>
        <v>0</v>
      </c>
      <c r="T206" s="20" t="str">
        <f>VLOOKUP(Q206,Prowadzacy!$F$3:$K$116,4,FALSE)</f>
        <v>Herlender</v>
      </c>
      <c r="U206" s="20" t="str">
        <f>VLOOKUP(Q206,Prowadzacy!$F$3:$M$116,8,FALSE)</f>
        <v xml:space="preserve">Kazimierz | Herlender | Dr inż. |  ( 05211 ) </v>
      </c>
      <c r="V206" s="35"/>
      <c r="W206" s="34" t="s">
        <v>217</v>
      </c>
      <c r="X206" s="35"/>
      <c r="Y206" s="34"/>
      <c r="Z206" s="10"/>
      <c r="AA206" s="9"/>
      <c r="AB206" s="9"/>
      <c r="AC206" s="9"/>
      <c r="AD206" s="9"/>
      <c r="AE206" s="9"/>
      <c r="AF206" s="9"/>
      <c r="AG206" s="9"/>
      <c r="AH206" s="9"/>
      <c r="AI206" s="9"/>
      <c r="AJ206" s="9"/>
      <c r="AK206" s="9"/>
    </row>
    <row r="207" spans="1:37" ht="65.25">
      <c r="A207" s="151">
        <v>202</v>
      </c>
      <c r="B207" s="20" t="str">
        <f>VLOOKUP(E207,studia!$F$1:$I$10,2,FALSE)</f>
        <v>Elektrotechnika</v>
      </c>
      <c r="C207" s="20" t="str">
        <f>VLOOKUP(E207,studia!$F$1:$I$10,3,FALSE)</f>
        <v>inż.</v>
      </c>
      <c r="D207" s="20">
        <f>VLOOKUP(E207,studia!$F$1:$I$10,4,FALSE)</f>
        <v>0</v>
      </c>
      <c r="E207" s="35" t="s">
        <v>395</v>
      </c>
      <c r="F207" s="158" t="s">
        <v>2179</v>
      </c>
      <c r="G207" s="35" t="s">
        <v>1920</v>
      </c>
      <c r="H207" s="35" t="s">
        <v>1921</v>
      </c>
      <c r="I207" s="35" t="s">
        <v>1578</v>
      </c>
      <c r="J207" s="35" t="s">
        <v>417</v>
      </c>
      <c r="K207" s="19" t="str">
        <f>VLOOKUP(J207,Prowadzacy!$F$3:$J$116,2,FALSE)</f>
        <v>Wiktoria</v>
      </c>
      <c r="L207" s="19" t="str">
        <f>VLOOKUP(J207,Prowadzacy!$F$3:$K$116,3,FALSE)</f>
        <v>Maria</v>
      </c>
      <c r="M207" s="19" t="str">
        <f>VLOOKUP(J207,Prowadzacy!$F$3:$K$116,4,FALSE)</f>
        <v>Grycan</v>
      </c>
      <c r="N207" s="20" t="str">
        <f>VLOOKUP(J207,Prowadzacy!$F$3:$M$116,8,FALSE)</f>
        <v xml:space="preserve">Wiktoria | Grycan | Dr inż. |  ( 05408 ) </v>
      </c>
      <c r="O207" s="19" t="str">
        <f>VLOOKUP(J207,Prowadzacy!$F$3:$K$116,5,FALSE)</f>
        <v>K36W05D02</v>
      </c>
      <c r="P207" s="20" t="str">
        <f>VLOOKUP(J207,Prowadzacy!$F$3:$K$116,6,FALSE)</f>
        <v>ZUEiEP</v>
      </c>
      <c r="Q207" s="34" t="s">
        <v>471</v>
      </c>
      <c r="R207" s="20" t="str">
        <f>VLOOKUP(Q207,Prowadzacy!$F$3:$K$116,2,FALSE)</f>
        <v>Joanna</v>
      </c>
      <c r="S207" s="20" t="str">
        <f>VLOOKUP(Q207,Prowadzacy!$F$3:$K$116,3,FALSE)</f>
        <v>Karolina</v>
      </c>
      <c r="T207" s="20" t="str">
        <f>VLOOKUP(Q207,Prowadzacy!$F$3:$K$116,4,FALSE)</f>
        <v>Budzisz</v>
      </c>
      <c r="U207" s="20" t="str">
        <f>VLOOKUP(Q207,Prowadzacy!$F$3:$M$116,8,FALSE)</f>
        <v xml:space="preserve">Joanna | Budzisz | Dr inż. |  ( 05404 ) </v>
      </c>
      <c r="V207" s="35"/>
      <c r="W207" s="34" t="s">
        <v>217</v>
      </c>
      <c r="X207" s="35"/>
      <c r="Y207" s="34"/>
      <c r="Z207" s="10"/>
      <c r="AA207" s="9"/>
      <c r="AB207" s="9"/>
      <c r="AC207" s="9"/>
      <c r="AD207" s="9"/>
      <c r="AE207" s="9"/>
      <c r="AF207" s="9"/>
      <c r="AG207" s="9"/>
      <c r="AH207" s="9"/>
      <c r="AI207" s="9"/>
      <c r="AJ207" s="9"/>
      <c r="AK207" s="9"/>
    </row>
    <row r="208" spans="1:37" ht="52.5">
      <c r="A208" s="151">
        <v>203</v>
      </c>
      <c r="B208" s="20" t="str">
        <f>VLOOKUP(E208,studia!$F$1:$I$10,2,FALSE)</f>
        <v>Elektrotechnika</v>
      </c>
      <c r="C208" s="20" t="str">
        <f>VLOOKUP(E208,studia!$F$1:$I$10,3,FALSE)</f>
        <v>inż.</v>
      </c>
      <c r="D208" s="20">
        <f>VLOOKUP(E208,studia!$F$1:$I$10,4,FALSE)</f>
        <v>0</v>
      </c>
      <c r="E208" s="35" t="s">
        <v>395</v>
      </c>
      <c r="F208" s="158" t="s">
        <v>2179</v>
      </c>
      <c r="G208" s="35" t="s">
        <v>426</v>
      </c>
      <c r="H208" s="35" t="s">
        <v>427</v>
      </c>
      <c r="I208" s="35" t="s">
        <v>1577</v>
      </c>
      <c r="J208" s="35" t="s">
        <v>417</v>
      </c>
      <c r="K208" s="19" t="str">
        <f>VLOOKUP(J208,Prowadzacy!$F$3:$J$116,2,FALSE)</f>
        <v>Wiktoria</v>
      </c>
      <c r="L208" s="19" t="str">
        <f>VLOOKUP(J208,Prowadzacy!$F$3:$K$116,3,FALSE)</f>
        <v>Maria</v>
      </c>
      <c r="M208" s="19" t="str">
        <f>VLOOKUP(J208,Prowadzacy!$F$3:$K$116,4,FALSE)</f>
        <v>Grycan</v>
      </c>
      <c r="N208" s="20" t="str">
        <f>VLOOKUP(J208,Prowadzacy!$F$3:$M$116,8,FALSE)</f>
        <v xml:space="preserve">Wiktoria | Grycan | Dr inż. |  ( 05408 ) </v>
      </c>
      <c r="O208" s="19" t="str">
        <f>VLOOKUP(J208,Prowadzacy!$F$3:$K$116,5,FALSE)</f>
        <v>K36W05D02</v>
      </c>
      <c r="P208" s="20" t="str">
        <f>VLOOKUP(J208,Prowadzacy!$F$3:$K$116,6,FALSE)</f>
        <v>ZUEiEP</v>
      </c>
      <c r="Q208" s="34" t="s">
        <v>471</v>
      </c>
      <c r="R208" s="20" t="str">
        <f>VLOOKUP(Q208,Prowadzacy!$F$3:$K$116,2,FALSE)</f>
        <v>Joanna</v>
      </c>
      <c r="S208" s="20" t="str">
        <f>VLOOKUP(Q208,Prowadzacy!$F$3:$K$116,3,FALSE)</f>
        <v>Karolina</v>
      </c>
      <c r="T208" s="20" t="str">
        <f>VLOOKUP(Q208,Prowadzacy!$F$3:$K$116,4,FALSE)</f>
        <v>Budzisz</v>
      </c>
      <c r="U208" s="20" t="str">
        <f>VLOOKUP(Q208,Prowadzacy!$F$3:$M$116,8,FALSE)</f>
        <v xml:space="preserve">Joanna | Budzisz | Dr inż. |  ( 05404 ) </v>
      </c>
      <c r="V208" s="35"/>
      <c r="W208" s="34" t="s">
        <v>217</v>
      </c>
      <c r="X208" s="35"/>
      <c r="Y208" s="34"/>
      <c r="Z208" s="10"/>
      <c r="AA208" s="9"/>
      <c r="AB208" s="9"/>
      <c r="AC208" s="9"/>
      <c r="AD208" s="9"/>
      <c r="AE208" s="9"/>
      <c r="AF208" s="9"/>
      <c r="AG208" s="9"/>
      <c r="AH208" s="9"/>
      <c r="AI208" s="9"/>
      <c r="AJ208" s="9"/>
      <c r="AK208" s="9"/>
    </row>
    <row r="209" spans="1:37" ht="65.25">
      <c r="A209" s="151">
        <v>204</v>
      </c>
      <c r="B209" s="20" t="str">
        <f>VLOOKUP(E209,studia!$F$1:$I$10,2,FALSE)</f>
        <v>Elektrotechnika</v>
      </c>
      <c r="C209" s="20" t="str">
        <f>VLOOKUP(E209,studia!$F$1:$I$10,3,FALSE)</f>
        <v>inż.</v>
      </c>
      <c r="D209" s="20">
        <f>VLOOKUP(E209,studia!$F$1:$I$10,4,FALSE)</f>
        <v>0</v>
      </c>
      <c r="E209" s="35" t="s">
        <v>395</v>
      </c>
      <c r="F209" s="158" t="s">
        <v>2179</v>
      </c>
      <c r="G209" s="35" t="s">
        <v>433</v>
      </c>
      <c r="H209" s="35" t="s">
        <v>434</v>
      </c>
      <c r="I209" s="35" t="s">
        <v>435</v>
      </c>
      <c r="J209" s="35" t="s">
        <v>417</v>
      </c>
      <c r="K209" s="19" t="str">
        <f>VLOOKUP(J209,Prowadzacy!$F$3:$J$116,2,FALSE)</f>
        <v>Wiktoria</v>
      </c>
      <c r="L209" s="19" t="str">
        <f>VLOOKUP(J209,Prowadzacy!$F$3:$K$116,3,FALSE)</f>
        <v>Maria</v>
      </c>
      <c r="M209" s="19" t="str">
        <f>VLOOKUP(J209,Prowadzacy!$F$3:$K$116,4,FALSE)</f>
        <v>Grycan</v>
      </c>
      <c r="N209" s="20" t="str">
        <f>VLOOKUP(J209,Prowadzacy!$F$3:$M$116,8,FALSE)</f>
        <v xml:space="preserve">Wiktoria | Grycan | Dr inż. |  ( 05408 ) </v>
      </c>
      <c r="O209" s="19" t="str">
        <f>VLOOKUP(J209,Prowadzacy!$F$3:$K$116,5,FALSE)</f>
        <v>K36W05D02</v>
      </c>
      <c r="P209" s="20" t="str">
        <f>VLOOKUP(J209,Prowadzacy!$F$3:$K$116,6,FALSE)</f>
        <v>ZUEiEP</v>
      </c>
      <c r="Q209" s="34" t="s">
        <v>471</v>
      </c>
      <c r="R209" s="20" t="str">
        <f>VLOOKUP(Q209,Prowadzacy!$F$3:$K$116,2,FALSE)</f>
        <v>Joanna</v>
      </c>
      <c r="S209" s="20" t="str">
        <f>VLOOKUP(Q209,Prowadzacy!$F$3:$K$116,3,FALSE)</f>
        <v>Karolina</v>
      </c>
      <c r="T209" s="20" t="str">
        <f>VLOOKUP(Q209,Prowadzacy!$F$3:$K$116,4,FALSE)</f>
        <v>Budzisz</v>
      </c>
      <c r="U209" s="20" t="str">
        <f>VLOOKUP(Q209,Prowadzacy!$F$3:$M$116,8,FALSE)</f>
        <v xml:space="preserve">Joanna | Budzisz | Dr inż. |  ( 05404 ) </v>
      </c>
      <c r="V209" s="35"/>
      <c r="W209" s="34" t="s">
        <v>217</v>
      </c>
      <c r="X209" s="35"/>
      <c r="Y209" s="34"/>
      <c r="Z209" s="10"/>
      <c r="AA209" s="9"/>
      <c r="AB209" s="9"/>
      <c r="AC209" s="9"/>
      <c r="AD209" s="9"/>
      <c r="AE209" s="9"/>
      <c r="AF209" s="9"/>
      <c r="AG209" s="9"/>
      <c r="AH209" s="9"/>
      <c r="AI209" s="9"/>
      <c r="AJ209" s="9"/>
      <c r="AK209" s="9"/>
    </row>
    <row r="210" spans="1:37" ht="78">
      <c r="A210" s="151">
        <v>205</v>
      </c>
      <c r="B210" s="20" t="str">
        <f>VLOOKUP(E210,studia!$F$1:$I$10,2,FALSE)</f>
        <v>Elektrotechnika</v>
      </c>
      <c r="C210" s="20" t="str">
        <f>VLOOKUP(E210,studia!$F$1:$I$10,3,FALSE)</f>
        <v>inż.</v>
      </c>
      <c r="D210" s="20">
        <f>VLOOKUP(E210,studia!$F$1:$I$10,4,FALSE)</f>
        <v>0</v>
      </c>
      <c r="E210" s="35" t="s">
        <v>395</v>
      </c>
      <c r="F210" s="157"/>
      <c r="G210" s="35" t="s">
        <v>682</v>
      </c>
      <c r="H210" s="35" t="s">
        <v>683</v>
      </c>
      <c r="I210" s="35" t="s">
        <v>1579</v>
      </c>
      <c r="J210" s="35" t="s">
        <v>684</v>
      </c>
      <c r="K210" s="19" t="str">
        <f>VLOOKUP(J210,Prowadzacy!$F$3:$J$116,2,FALSE)</f>
        <v>Marcin</v>
      </c>
      <c r="L210" s="19" t="str">
        <f>VLOOKUP(J210,Prowadzacy!$F$3:$K$116,3,FALSE)</f>
        <v>Wojciech</v>
      </c>
      <c r="M210" s="19" t="str">
        <f>VLOOKUP(J210,Prowadzacy!$F$3:$K$116,4,FALSE)</f>
        <v>Habrych</v>
      </c>
      <c r="N210" s="20" t="str">
        <f>VLOOKUP(J210,Prowadzacy!$F$3:$M$116,8,FALSE)</f>
        <v xml:space="preserve">Marcin | Habrych | Dr hab. inż. |  ( 05281 ) </v>
      </c>
      <c r="O210" s="19" t="str">
        <f>VLOOKUP(J210,Prowadzacy!$F$3:$K$116,5,FALSE)</f>
        <v>K36W05D02</v>
      </c>
      <c r="P210" s="20" t="str">
        <f>VLOOKUP(J210,Prowadzacy!$F$3:$K$116,6,FALSE)</f>
        <v>ZAS</v>
      </c>
      <c r="Q210" s="34" t="s">
        <v>721</v>
      </c>
      <c r="R210" s="20" t="str">
        <f>VLOOKUP(Q210,Prowadzacy!$F$3:$K$116,2,FALSE)</f>
        <v>Grzegorz</v>
      </c>
      <c r="S210" s="20" t="str">
        <f>VLOOKUP(Q210,Prowadzacy!$F$3:$K$116,3,FALSE)</f>
        <v>Eugeniusz</v>
      </c>
      <c r="T210" s="20" t="str">
        <f>VLOOKUP(Q210,Prowadzacy!$F$3:$K$116,4,FALSE)</f>
        <v>Wiśniewski</v>
      </c>
      <c r="U210" s="20" t="str">
        <f>VLOOKUP(Q210,Prowadzacy!$F$3:$M$116,8,FALSE)</f>
        <v xml:space="preserve">Grzegorz | Wiśniewski | Dr inż. |  ( 05214 ) </v>
      </c>
      <c r="V210" s="35"/>
      <c r="W210" s="34" t="s">
        <v>217</v>
      </c>
      <c r="X210" s="35"/>
      <c r="Y210" s="34"/>
      <c r="Z210" s="10"/>
      <c r="AA210" s="9"/>
      <c r="AB210" s="9"/>
      <c r="AC210" s="9"/>
      <c r="AD210" s="9"/>
      <c r="AE210" s="9"/>
      <c r="AF210" s="9"/>
      <c r="AG210" s="9"/>
      <c r="AH210" s="9"/>
      <c r="AI210" s="9"/>
      <c r="AJ210" s="9"/>
      <c r="AK210" s="9"/>
    </row>
    <row r="211" spans="1:37" ht="78">
      <c r="A211" s="151">
        <v>206</v>
      </c>
      <c r="B211" s="20" t="str">
        <f>VLOOKUP(E211,studia!$F$1:$I$10,2,FALSE)</f>
        <v>Elektrotechnika</v>
      </c>
      <c r="C211" s="20" t="str">
        <f>VLOOKUP(E211,studia!$F$1:$I$10,3,FALSE)</f>
        <v>inż.</v>
      </c>
      <c r="D211" s="20">
        <f>VLOOKUP(E211,studia!$F$1:$I$10,4,FALSE)</f>
        <v>0</v>
      </c>
      <c r="E211" s="35" t="s">
        <v>395</v>
      </c>
      <c r="F211" s="157"/>
      <c r="G211" s="35" t="s">
        <v>685</v>
      </c>
      <c r="H211" s="35" t="s">
        <v>686</v>
      </c>
      <c r="I211" s="35" t="s">
        <v>1580</v>
      </c>
      <c r="J211" s="35" t="s">
        <v>684</v>
      </c>
      <c r="K211" s="19" t="str">
        <f>VLOOKUP(J211,Prowadzacy!$F$3:$J$116,2,FALSE)</f>
        <v>Marcin</v>
      </c>
      <c r="L211" s="19" t="str">
        <f>VLOOKUP(J211,Prowadzacy!$F$3:$K$116,3,FALSE)</f>
        <v>Wojciech</v>
      </c>
      <c r="M211" s="19" t="str">
        <f>VLOOKUP(J211,Prowadzacy!$F$3:$K$116,4,FALSE)</f>
        <v>Habrych</v>
      </c>
      <c r="N211" s="20" t="str">
        <f>VLOOKUP(J211,Prowadzacy!$F$3:$M$116,8,FALSE)</f>
        <v xml:space="preserve">Marcin | Habrych | Dr hab. inż. |  ( 05281 ) </v>
      </c>
      <c r="O211" s="19" t="str">
        <f>VLOOKUP(J211,Prowadzacy!$F$3:$K$116,5,FALSE)</f>
        <v>K36W05D02</v>
      </c>
      <c r="P211" s="20" t="str">
        <f>VLOOKUP(J211,Prowadzacy!$F$3:$K$116,6,FALSE)</f>
        <v>ZAS</v>
      </c>
      <c r="Q211" s="34" t="s">
        <v>721</v>
      </c>
      <c r="R211" s="20" t="str">
        <f>VLOOKUP(Q211,Prowadzacy!$F$3:$K$116,2,FALSE)</f>
        <v>Grzegorz</v>
      </c>
      <c r="S211" s="20" t="str">
        <f>VLOOKUP(Q211,Prowadzacy!$F$3:$K$116,3,FALSE)</f>
        <v>Eugeniusz</v>
      </c>
      <c r="T211" s="20" t="str">
        <f>VLOOKUP(Q211,Prowadzacy!$F$3:$K$116,4,FALSE)</f>
        <v>Wiśniewski</v>
      </c>
      <c r="U211" s="20" t="str">
        <f>VLOOKUP(Q211,Prowadzacy!$F$3:$M$116,8,FALSE)</f>
        <v xml:space="preserve">Grzegorz | Wiśniewski | Dr inż. |  ( 05214 ) </v>
      </c>
      <c r="V211" s="35"/>
      <c r="W211" s="34" t="s">
        <v>217</v>
      </c>
      <c r="X211" s="35"/>
      <c r="Y211" s="34"/>
      <c r="Z211" s="10"/>
      <c r="AA211" s="9"/>
      <c r="AB211" s="9"/>
      <c r="AC211" s="9"/>
      <c r="AD211" s="9"/>
      <c r="AE211" s="9"/>
      <c r="AF211" s="9"/>
      <c r="AG211" s="9"/>
      <c r="AH211" s="9"/>
      <c r="AI211" s="9"/>
      <c r="AJ211" s="9"/>
      <c r="AK211" s="9"/>
    </row>
    <row r="212" spans="1:37" ht="78">
      <c r="A212" s="151">
        <v>207</v>
      </c>
      <c r="B212" s="20" t="str">
        <f>VLOOKUP(E212,studia!$F$1:$I$10,2,FALSE)</f>
        <v>Elektrotechnika</v>
      </c>
      <c r="C212" s="20" t="str">
        <f>VLOOKUP(E212,studia!$F$1:$I$10,3,FALSE)</f>
        <v>inż.</v>
      </c>
      <c r="D212" s="20">
        <f>VLOOKUP(E212,studia!$F$1:$I$10,4,FALSE)</f>
        <v>0</v>
      </c>
      <c r="E212" s="35" t="s">
        <v>395</v>
      </c>
      <c r="F212" s="157"/>
      <c r="G212" s="35" t="s">
        <v>687</v>
      </c>
      <c r="H212" s="35" t="s">
        <v>688</v>
      </c>
      <c r="I212" s="35" t="s">
        <v>1581</v>
      </c>
      <c r="J212" s="35" t="s">
        <v>684</v>
      </c>
      <c r="K212" s="19" t="str">
        <f>VLOOKUP(J212,Prowadzacy!$F$3:$J$116,2,FALSE)</f>
        <v>Marcin</v>
      </c>
      <c r="L212" s="19" t="str">
        <f>VLOOKUP(J212,Prowadzacy!$F$3:$K$116,3,FALSE)</f>
        <v>Wojciech</v>
      </c>
      <c r="M212" s="19" t="str">
        <f>VLOOKUP(J212,Prowadzacy!$F$3:$K$116,4,FALSE)</f>
        <v>Habrych</v>
      </c>
      <c r="N212" s="20" t="str">
        <f>VLOOKUP(J212,Prowadzacy!$F$3:$M$116,8,FALSE)</f>
        <v xml:space="preserve">Marcin | Habrych | Dr hab. inż. |  ( 05281 ) </v>
      </c>
      <c r="O212" s="19" t="str">
        <f>VLOOKUP(J212,Prowadzacy!$F$3:$K$116,5,FALSE)</f>
        <v>K36W05D02</v>
      </c>
      <c r="P212" s="20" t="str">
        <f>VLOOKUP(J212,Prowadzacy!$F$3:$K$116,6,FALSE)</f>
        <v>ZAS</v>
      </c>
      <c r="Q212" s="34" t="s">
        <v>721</v>
      </c>
      <c r="R212" s="20" t="str">
        <f>VLOOKUP(Q212,Prowadzacy!$F$3:$K$116,2,FALSE)</f>
        <v>Grzegorz</v>
      </c>
      <c r="S212" s="20" t="str">
        <f>VLOOKUP(Q212,Prowadzacy!$F$3:$K$116,3,FALSE)</f>
        <v>Eugeniusz</v>
      </c>
      <c r="T212" s="20" t="str">
        <f>VLOOKUP(Q212,Prowadzacy!$F$3:$K$116,4,FALSE)</f>
        <v>Wiśniewski</v>
      </c>
      <c r="U212" s="20" t="str">
        <f>VLOOKUP(Q212,Prowadzacy!$F$3:$M$116,8,FALSE)</f>
        <v xml:space="preserve">Grzegorz | Wiśniewski | Dr inż. |  ( 05214 ) </v>
      </c>
      <c r="V212" s="35"/>
      <c r="W212" s="34" t="s">
        <v>217</v>
      </c>
      <c r="X212" s="35"/>
      <c r="Y212" s="34"/>
      <c r="Z212" s="10"/>
      <c r="AA212" s="9"/>
      <c r="AB212" s="9"/>
      <c r="AC212" s="9"/>
      <c r="AD212" s="9"/>
      <c r="AE212" s="9"/>
      <c r="AF212" s="9"/>
      <c r="AG212" s="9"/>
      <c r="AH212" s="9"/>
      <c r="AI212" s="9"/>
      <c r="AJ212" s="9"/>
      <c r="AK212" s="9"/>
    </row>
    <row r="213" spans="1:37" ht="90.75">
      <c r="A213" s="151">
        <v>208</v>
      </c>
      <c r="B213" s="20" t="str">
        <f>VLOOKUP(E213,studia!$F$1:$I$10,2,FALSE)</f>
        <v>Elektrotechnika</v>
      </c>
      <c r="C213" s="20" t="str">
        <f>VLOOKUP(E213,studia!$F$1:$I$10,3,FALSE)</f>
        <v>inż.</v>
      </c>
      <c r="D213" s="20">
        <f>VLOOKUP(E213,studia!$F$1:$I$10,4,FALSE)</f>
        <v>0</v>
      </c>
      <c r="E213" s="35" t="s">
        <v>395</v>
      </c>
      <c r="F213" s="158" t="s">
        <v>2179</v>
      </c>
      <c r="G213" s="35" t="s">
        <v>596</v>
      </c>
      <c r="H213" s="35" t="s">
        <v>597</v>
      </c>
      <c r="I213" s="35" t="s">
        <v>1739</v>
      </c>
      <c r="J213" s="35" t="s">
        <v>598</v>
      </c>
      <c r="K213" s="19" t="str">
        <f>VLOOKUP(J213,Prowadzacy!$F$3:$J$116,2,FALSE)</f>
        <v>Kazimierz</v>
      </c>
      <c r="L213" s="19">
        <f>VLOOKUP(J213,Prowadzacy!$F$3:$K$116,3,FALSE)</f>
        <v>0</v>
      </c>
      <c r="M213" s="19" t="str">
        <f>VLOOKUP(J213,Prowadzacy!$F$3:$K$116,4,FALSE)</f>
        <v>Herlender</v>
      </c>
      <c r="N213" s="20" t="str">
        <f>VLOOKUP(J213,Prowadzacy!$F$3:$M$116,8,FALSE)</f>
        <v xml:space="preserve">Kazimierz | Herlender | Dr inż. |  ( 05211 ) </v>
      </c>
      <c r="O213" s="19" t="str">
        <f>VLOOKUP(J213,Prowadzacy!$F$3:$K$116,5,FALSE)</f>
        <v>K36W05D02</v>
      </c>
      <c r="P213" s="20" t="str">
        <f>VLOOKUP(J213,Prowadzacy!$F$3:$K$116,6,FALSE)</f>
        <v>ZUEiEP</v>
      </c>
      <c r="Q213" s="34" t="s">
        <v>480</v>
      </c>
      <c r="R213" s="20" t="str">
        <f>VLOOKUP(Q213,Prowadzacy!$F$3:$K$116,2,FALSE)</f>
        <v>Waldemar</v>
      </c>
      <c r="S213" s="20" t="str">
        <f>VLOOKUP(Q213,Prowadzacy!$F$3:$K$116,3,FALSE)</f>
        <v>Paweł</v>
      </c>
      <c r="T213" s="20" t="str">
        <f>VLOOKUP(Q213,Prowadzacy!$F$3:$K$116,4,FALSE)</f>
        <v>Dołęga</v>
      </c>
      <c r="U213" s="20" t="str">
        <f>VLOOKUP(Q213,Prowadzacy!$F$3:$M$116,8,FALSE)</f>
        <v xml:space="preserve">Waldemar | Dołęga | Dr hab. inż. |  ( 05265 ) </v>
      </c>
      <c r="V213" s="35" t="s">
        <v>918</v>
      </c>
      <c r="W213" s="34" t="s">
        <v>216</v>
      </c>
      <c r="X213" s="35" t="s">
        <v>919</v>
      </c>
      <c r="Y213" s="34" t="s">
        <v>217</v>
      </c>
      <c r="Z213" s="10"/>
      <c r="AA213" s="9"/>
      <c r="AB213" s="9"/>
      <c r="AC213" s="9"/>
      <c r="AD213" s="9"/>
      <c r="AE213" s="9"/>
      <c r="AF213" s="9"/>
      <c r="AG213" s="9"/>
      <c r="AH213" s="9"/>
      <c r="AI213" s="9"/>
      <c r="AJ213" s="9"/>
      <c r="AK213" s="9"/>
    </row>
    <row r="214" spans="1:37" ht="90.75">
      <c r="A214" s="151">
        <v>209</v>
      </c>
      <c r="B214" s="20" t="str">
        <f>VLOOKUP(E214,studia!$F$1:$I$10,2,FALSE)</f>
        <v>Elektrotechnika</v>
      </c>
      <c r="C214" s="20" t="str">
        <f>VLOOKUP(E214,studia!$F$1:$I$10,3,FALSE)</f>
        <v>inż.</v>
      </c>
      <c r="D214" s="20">
        <f>VLOOKUP(E214,studia!$F$1:$I$10,4,FALSE)</f>
        <v>0</v>
      </c>
      <c r="E214" s="35" t="s">
        <v>395</v>
      </c>
      <c r="F214" s="158" t="s">
        <v>2179</v>
      </c>
      <c r="G214" s="35" t="s">
        <v>599</v>
      </c>
      <c r="H214" s="35" t="s">
        <v>600</v>
      </c>
      <c r="I214" s="35" t="s">
        <v>1740</v>
      </c>
      <c r="J214" s="35" t="s">
        <v>598</v>
      </c>
      <c r="K214" s="19" t="str">
        <f>VLOOKUP(J214,Prowadzacy!$F$3:$J$116,2,FALSE)</f>
        <v>Kazimierz</v>
      </c>
      <c r="L214" s="19">
        <f>VLOOKUP(J214,Prowadzacy!$F$3:$K$116,3,FALSE)</f>
        <v>0</v>
      </c>
      <c r="M214" s="19" t="str">
        <f>VLOOKUP(J214,Prowadzacy!$F$3:$K$116,4,FALSE)</f>
        <v>Herlender</v>
      </c>
      <c r="N214" s="20" t="str">
        <f>VLOOKUP(J214,Prowadzacy!$F$3:$M$116,8,FALSE)</f>
        <v xml:space="preserve">Kazimierz | Herlender | Dr inż. |  ( 05211 ) </v>
      </c>
      <c r="O214" s="19" t="str">
        <f>VLOOKUP(J214,Prowadzacy!$F$3:$K$116,5,FALSE)</f>
        <v>K36W05D02</v>
      </c>
      <c r="P214" s="20" t="str">
        <f>VLOOKUP(J214,Prowadzacy!$F$3:$K$116,6,FALSE)</f>
        <v>ZUEiEP</v>
      </c>
      <c r="Q214" s="34" t="s">
        <v>512</v>
      </c>
      <c r="R214" s="20" t="str">
        <f>VLOOKUP(Q214,Prowadzacy!$F$3:$K$116,2,FALSE)</f>
        <v>Marta</v>
      </c>
      <c r="S214" s="20" t="str">
        <f>VLOOKUP(Q214,Prowadzacy!$F$3:$K$116,3,FALSE)</f>
        <v>Monika</v>
      </c>
      <c r="T214" s="20" t="str">
        <f>VLOOKUP(Q214,Prowadzacy!$F$3:$K$116,4,FALSE)</f>
        <v>Bątkiewicz-Pantuła</v>
      </c>
      <c r="U214" s="20" t="str">
        <f>VLOOKUP(Q214,Prowadzacy!$F$3:$M$116,8,FALSE)</f>
        <v xml:space="preserve">Marta | Bątkiewicz-Pantuła | Dr inż. |  ( 05298 ) </v>
      </c>
      <c r="V214" s="35" t="s">
        <v>927</v>
      </c>
      <c r="W214" s="34" t="s">
        <v>216</v>
      </c>
      <c r="X214" s="35" t="s">
        <v>920</v>
      </c>
      <c r="Y214" s="34" t="s">
        <v>216</v>
      </c>
      <c r="Z214" s="10"/>
      <c r="AA214" s="9"/>
      <c r="AB214" s="9"/>
      <c r="AC214" s="9"/>
      <c r="AD214" s="9"/>
      <c r="AE214" s="9"/>
      <c r="AF214" s="9"/>
      <c r="AG214" s="9"/>
      <c r="AH214" s="9"/>
      <c r="AI214" s="9"/>
      <c r="AJ214" s="9"/>
      <c r="AK214" s="9"/>
    </row>
    <row r="215" spans="1:37" ht="103.5">
      <c r="A215" s="151">
        <v>210</v>
      </c>
      <c r="B215" s="20" t="str">
        <f>VLOOKUP(E215,studia!$F$1:$I$10,2,FALSE)</f>
        <v>Elektrotechnika</v>
      </c>
      <c r="C215" s="20" t="str">
        <f>VLOOKUP(E215,studia!$F$1:$I$10,3,FALSE)</f>
        <v>inż.</v>
      </c>
      <c r="D215" s="20">
        <f>VLOOKUP(E215,studia!$F$1:$I$10,4,FALSE)</f>
        <v>0</v>
      </c>
      <c r="E215" s="35" t="s">
        <v>395</v>
      </c>
      <c r="F215" s="158" t="s">
        <v>2179</v>
      </c>
      <c r="G215" s="35" t="s">
        <v>601</v>
      </c>
      <c r="H215" s="35" t="s">
        <v>602</v>
      </c>
      <c r="I215" s="35" t="s">
        <v>603</v>
      </c>
      <c r="J215" s="35" t="s">
        <v>598</v>
      </c>
      <c r="K215" s="19" t="str">
        <f>VLOOKUP(J215,Prowadzacy!$F$3:$J$116,2,FALSE)</f>
        <v>Kazimierz</v>
      </c>
      <c r="L215" s="19">
        <f>VLOOKUP(J215,Prowadzacy!$F$3:$K$116,3,FALSE)</f>
        <v>0</v>
      </c>
      <c r="M215" s="19" t="str">
        <f>VLOOKUP(J215,Prowadzacy!$F$3:$K$116,4,FALSE)</f>
        <v>Herlender</v>
      </c>
      <c r="N215" s="20" t="str">
        <f>VLOOKUP(J215,Prowadzacy!$F$3:$M$116,8,FALSE)</f>
        <v xml:space="preserve">Kazimierz | Herlender | Dr inż. |  ( 05211 ) </v>
      </c>
      <c r="O215" s="19" t="str">
        <f>VLOOKUP(J215,Prowadzacy!$F$3:$K$116,5,FALSE)</f>
        <v>K36W05D02</v>
      </c>
      <c r="P215" s="20" t="str">
        <f>VLOOKUP(J215,Prowadzacy!$F$3:$K$116,6,FALSE)</f>
        <v>ZUEiEP</v>
      </c>
      <c r="Q215" s="34" t="s">
        <v>480</v>
      </c>
      <c r="R215" s="20" t="str">
        <f>VLOOKUP(Q215,Prowadzacy!$F$3:$K$116,2,FALSE)</f>
        <v>Waldemar</v>
      </c>
      <c r="S215" s="20" t="str">
        <f>VLOOKUP(Q215,Prowadzacy!$F$3:$K$116,3,FALSE)</f>
        <v>Paweł</v>
      </c>
      <c r="T215" s="20" t="str">
        <f>VLOOKUP(Q215,Prowadzacy!$F$3:$K$116,4,FALSE)</f>
        <v>Dołęga</v>
      </c>
      <c r="U215" s="20" t="str">
        <f>VLOOKUP(Q215,Prowadzacy!$F$3:$M$116,8,FALSE)</f>
        <v xml:space="preserve">Waldemar | Dołęga | Dr hab. inż. |  ( 05265 ) </v>
      </c>
      <c r="V215" s="35" t="s">
        <v>921</v>
      </c>
      <c r="W215" s="34" t="s">
        <v>216</v>
      </c>
      <c r="X215" s="35" t="s">
        <v>922</v>
      </c>
      <c r="Y215" s="34" t="s">
        <v>216</v>
      </c>
      <c r="Z215" s="10"/>
      <c r="AA215" s="9"/>
      <c r="AB215" s="9"/>
      <c r="AC215" s="9"/>
      <c r="AD215" s="9"/>
      <c r="AE215" s="9"/>
      <c r="AF215" s="9"/>
      <c r="AG215" s="9"/>
      <c r="AH215" s="9"/>
      <c r="AI215" s="9"/>
      <c r="AJ215" s="9"/>
      <c r="AK215" s="9"/>
    </row>
    <row r="216" spans="1:37" ht="103.5">
      <c r="A216" s="151">
        <v>211</v>
      </c>
      <c r="B216" s="20" t="str">
        <f>VLOOKUP(E216,studia!$F$1:$I$10,2,FALSE)</f>
        <v>Elektrotechnika</v>
      </c>
      <c r="C216" s="20" t="str">
        <f>VLOOKUP(E216,studia!$F$1:$I$10,3,FALSE)</f>
        <v>inż.</v>
      </c>
      <c r="D216" s="20">
        <f>VLOOKUP(E216,studia!$F$1:$I$10,4,FALSE)</f>
        <v>0</v>
      </c>
      <c r="E216" s="35" t="s">
        <v>395</v>
      </c>
      <c r="F216" s="158" t="s">
        <v>2179</v>
      </c>
      <c r="G216" s="35" t="s">
        <v>1522</v>
      </c>
      <c r="H216" s="35" t="s">
        <v>604</v>
      </c>
      <c r="I216" s="35" t="s">
        <v>1741</v>
      </c>
      <c r="J216" s="35" t="s">
        <v>598</v>
      </c>
      <c r="K216" s="19" t="str">
        <f>VLOOKUP(J216,Prowadzacy!$F$3:$J$116,2,FALSE)</f>
        <v>Kazimierz</v>
      </c>
      <c r="L216" s="19">
        <f>VLOOKUP(J216,Prowadzacy!$F$3:$K$116,3,FALSE)</f>
        <v>0</v>
      </c>
      <c r="M216" s="19" t="str">
        <f>VLOOKUP(J216,Prowadzacy!$F$3:$K$116,4,FALSE)</f>
        <v>Herlender</v>
      </c>
      <c r="N216" s="20" t="str">
        <f>VLOOKUP(J216,Prowadzacy!$F$3:$M$116,8,FALSE)</f>
        <v xml:space="preserve">Kazimierz | Herlender | Dr inż. |  ( 05211 ) </v>
      </c>
      <c r="O216" s="19" t="str">
        <f>VLOOKUP(J216,Prowadzacy!$F$3:$K$116,5,FALSE)</f>
        <v>K36W05D02</v>
      </c>
      <c r="P216" s="20" t="str">
        <f>VLOOKUP(J216,Prowadzacy!$F$3:$K$116,6,FALSE)</f>
        <v>ZUEiEP</v>
      </c>
      <c r="Q216" s="34" t="s">
        <v>512</v>
      </c>
      <c r="R216" s="20" t="str">
        <f>VLOOKUP(Q216,Prowadzacy!$F$3:$K$116,2,FALSE)</f>
        <v>Marta</v>
      </c>
      <c r="S216" s="20" t="str">
        <f>VLOOKUP(Q216,Prowadzacy!$F$3:$K$116,3,FALSE)</f>
        <v>Monika</v>
      </c>
      <c r="T216" s="20" t="str">
        <f>VLOOKUP(Q216,Prowadzacy!$F$3:$K$116,4,FALSE)</f>
        <v>Bątkiewicz-Pantuła</v>
      </c>
      <c r="U216" s="20" t="str">
        <f>VLOOKUP(Q216,Prowadzacy!$F$3:$M$116,8,FALSE)</f>
        <v xml:space="preserve">Marta | Bątkiewicz-Pantuła | Dr inż. |  ( 05298 ) </v>
      </c>
      <c r="V216" s="35" t="s">
        <v>923</v>
      </c>
      <c r="W216" s="34" t="s">
        <v>216</v>
      </c>
      <c r="X216" s="35" t="s">
        <v>924</v>
      </c>
      <c r="Y216" s="34" t="s">
        <v>216</v>
      </c>
      <c r="Z216" s="10"/>
      <c r="AA216" s="9"/>
      <c r="AB216" s="9"/>
      <c r="AC216" s="9"/>
      <c r="AD216" s="9"/>
      <c r="AE216" s="9"/>
      <c r="AF216" s="9"/>
      <c r="AG216" s="9"/>
      <c r="AH216" s="9"/>
      <c r="AI216" s="9"/>
      <c r="AJ216" s="9"/>
      <c r="AK216" s="9"/>
    </row>
    <row r="217" spans="1:37" ht="65.25">
      <c r="A217" s="151">
        <v>212</v>
      </c>
      <c r="B217" s="20" t="str">
        <f>VLOOKUP(E217,studia!$F$1:$I$10,2,FALSE)</f>
        <v>Elektrotechnika</v>
      </c>
      <c r="C217" s="20" t="str">
        <f>VLOOKUP(E217,studia!$F$1:$I$10,3,FALSE)</f>
        <v>inż.</v>
      </c>
      <c r="D217" s="20">
        <f>VLOOKUP(E217,studia!$F$1:$I$10,4,FALSE)</f>
        <v>0</v>
      </c>
      <c r="E217" s="35" t="s">
        <v>395</v>
      </c>
      <c r="F217" s="158" t="s">
        <v>2179</v>
      </c>
      <c r="G217" s="35" t="s">
        <v>607</v>
      </c>
      <c r="H217" s="35" t="s">
        <v>608</v>
      </c>
      <c r="I217" s="35" t="s">
        <v>609</v>
      </c>
      <c r="J217" s="35" t="s">
        <v>598</v>
      </c>
      <c r="K217" s="19" t="str">
        <f>VLOOKUP(J217,Prowadzacy!$F$3:$J$116,2,FALSE)</f>
        <v>Kazimierz</v>
      </c>
      <c r="L217" s="19">
        <f>VLOOKUP(J217,Prowadzacy!$F$3:$K$116,3,FALSE)</f>
        <v>0</v>
      </c>
      <c r="M217" s="19" t="str">
        <f>VLOOKUP(J217,Prowadzacy!$F$3:$K$116,4,FALSE)</f>
        <v>Herlender</v>
      </c>
      <c r="N217" s="20" t="str">
        <f>VLOOKUP(J217,Prowadzacy!$F$3:$M$116,8,FALSE)</f>
        <v xml:space="preserve">Kazimierz | Herlender | Dr inż. |  ( 05211 ) </v>
      </c>
      <c r="O217" s="19" t="str">
        <f>VLOOKUP(J217,Prowadzacy!$F$3:$K$116,5,FALSE)</f>
        <v>K36W05D02</v>
      </c>
      <c r="P217" s="20" t="str">
        <f>VLOOKUP(J217,Prowadzacy!$F$3:$K$116,6,FALSE)</f>
        <v>ZUEiEP</v>
      </c>
      <c r="Q217" s="34" t="s">
        <v>439</v>
      </c>
      <c r="R217" s="20" t="str">
        <f>VLOOKUP(Q217,Prowadzacy!$F$3:$K$116,2,FALSE)</f>
        <v>Małgorzata</v>
      </c>
      <c r="S217" s="20" t="str">
        <f>VLOOKUP(Q217,Prowadzacy!$F$3:$K$116,3,FALSE)</f>
        <v>Anna</v>
      </c>
      <c r="T217" s="20" t="str">
        <f>VLOOKUP(Q217,Prowadzacy!$F$3:$K$116,4,FALSE)</f>
        <v>Bielówka</v>
      </c>
      <c r="U217" s="20" t="str">
        <f>VLOOKUP(Q217,Prowadzacy!$F$3:$M$116,8,FALSE)</f>
        <v xml:space="preserve">Małgorzata | Bielówka | Dr inż. |  ( 05286 ) </v>
      </c>
      <c r="V217" s="35"/>
      <c r="W217" s="34" t="s">
        <v>217</v>
      </c>
      <c r="X217" s="35"/>
      <c r="Y217" s="34"/>
      <c r="Z217" s="10"/>
      <c r="AA217" s="9"/>
      <c r="AB217" s="9"/>
      <c r="AC217" s="9"/>
      <c r="AD217" s="9"/>
      <c r="AE217" s="9"/>
      <c r="AF217" s="9"/>
      <c r="AG217" s="9"/>
      <c r="AH217" s="9"/>
      <c r="AI217" s="9"/>
      <c r="AJ217" s="9"/>
      <c r="AK217" s="9"/>
    </row>
    <row r="218" spans="1:37" ht="65.25">
      <c r="A218" s="151">
        <v>213</v>
      </c>
      <c r="B218" s="20" t="str">
        <f>VLOOKUP(E218,studia!$F$1:$I$10,2,FALSE)</f>
        <v>Elektrotechnika</v>
      </c>
      <c r="C218" s="20" t="str">
        <f>VLOOKUP(E218,studia!$F$1:$I$10,3,FALSE)</f>
        <v>inż.</v>
      </c>
      <c r="D218" s="20">
        <f>VLOOKUP(E218,studia!$F$1:$I$10,4,FALSE)</f>
        <v>0</v>
      </c>
      <c r="E218" s="35" t="s">
        <v>395</v>
      </c>
      <c r="F218" s="158" t="s">
        <v>2179</v>
      </c>
      <c r="G218" s="35" t="s">
        <v>396</v>
      </c>
      <c r="H218" s="35" t="s">
        <v>397</v>
      </c>
      <c r="I218" s="35" t="s">
        <v>1742</v>
      </c>
      <c r="J218" s="35" t="s">
        <v>398</v>
      </c>
      <c r="K218" s="19" t="str">
        <f>VLOOKUP(J218,Prowadzacy!$F$3:$J$116,2,FALSE)</f>
        <v>Marek</v>
      </c>
      <c r="L218" s="19" t="str">
        <f>VLOOKUP(J218,Prowadzacy!$F$3:$K$116,3,FALSE)</f>
        <v>Andrzej</v>
      </c>
      <c r="M218" s="19" t="str">
        <f>VLOOKUP(J218,Prowadzacy!$F$3:$K$116,4,FALSE)</f>
        <v>Jaworski</v>
      </c>
      <c r="N218" s="20" t="str">
        <f>VLOOKUP(J218,Prowadzacy!$F$3:$M$116,8,FALSE)</f>
        <v xml:space="preserve">Marek | Jaworski | Dr inż. |  ( 05237 ) </v>
      </c>
      <c r="O218" s="19" t="str">
        <f>VLOOKUP(J218,Prowadzacy!$F$3:$K$116,5,FALSE)</f>
        <v>K36W05D02</v>
      </c>
      <c r="P218" s="20" t="str">
        <f>VLOOKUP(J218,Prowadzacy!$F$3:$K$116,6,FALSE)</f>
        <v>ZUEiEP</v>
      </c>
      <c r="Q218" s="34" t="s">
        <v>519</v>
      </c>
      <c r="R218" s="20" t="str">
        <f>VLOOKUP(Q218,Prowadzacy!$F$3:$K$116,2,FALSE)</f>
        <v>Janusz</v>
      </c>
      <c r="S218" s="20" t="str">
        <f>VLOOKUP(Q218,Prowadzacy!$F$3:$K$116,3,FALSE)</f>
        <v>Stanisław</v>
      </c>
      <c r="T218" s="20" t="str">
        <f>VLOOKUP(Q218,Prowadzacy!$F$3:$K$116,4,FALSE)</f>
        <v>Konieczny</v>
      </c>
      <c r="U218" s="20" t="str">
        <f>VLOOKUP(Q218,Prowadzacy!$F$3:$M$116,8,FALSE)</f>
        <v xml:space="preserve">Janusz | Konieczny | Dr inż. |  ( 05269 ) </v>
      </c>
      <c r="V218" s="35"/>
      <c r="W218" s="34" t="s">
        <v>217</v>
      </c>
      <c r="X218" s="35"/>
      <c r="Y218" s="34"/>
      <c r="Z218" s="10"/>
      <c r="AA218" s="9"/>
      <c r="AB218" s="9"/>
      <c r="AC218" s="9"/>
      <c r="AD218" s="9"/>
      <c r="AE218" s="9"/>
      <c r="AF218" s="9"/>
      <c r="AG218" s="9"/>
      <c r="AH218" s="9"/>
      <c r="AI218" s="9"/>
      <c r="AJ218" s="9"/>
      <c r="AK218" s="9"/>
    </row>
    <row r="219" spans="1:37" ht="65.25">
      <c r="A219" s="151">
        <v>214</v>
      </c>
      <c r="B219" s="20" t="str">
        <f>VLOOKUP(E219,studia!$F$1:$I$10,2,FALSE)</f>
        <v>Elektrotechnika</v>
      </c>
      <c r="C219" s="20" t="str">
        <f>VLOOKUP(E219,studia!$F$1:$I$10,3,FALSE)</f>
        <v>inż.</v>
      </c>
      <c r="D219" s="20">
        <f>VLOOKUP(E219,studia!$F$1:$I$10,4,FALSE)</f>
        <v>0</v>
      </c>
      <c r="E219" s="35" t="s">
        <v>395</v>
      </c>
      <c r="F219" s="158" t="s">
        <v>2179</v>
      </c>
      <c r="G219" s="35" t="s">
        <v>1582</v>
      </c>
      <c r="H219" s="35" t="s">
        <v>399</v>
      </c>
      <c r="I219" s="35" t="s">
        <v>1743</v>
      </c>
      <c r="J219" s="35" t="s">
        <v>398</v>
      </c>
      <c r="K219" s="19" t="str">
        <f>VLOOKUP(J219,Prowadzacy!$F$3:$J$116,2,FALSE)</f>
        <v>Marek</v>
      </c>
      <c r="L219" s="19" t="str">
        <f>VLOOKUP(J219,Prowadzacy!$F$3:$K$116,3,FALSE)</f>
        <v>Andrzej</v>
      </c>
      <c r="M219" s="19" t="str">
        <f>VLOOKUP(J219,Prowadzacy!$F$3:$K$116,4,FALSE)</f>
        <v>Jaworski</v>
      </c>
      <c r="N219" s="20" t="str">
        <f>VLOOKUP(J219,Prowadzacy!$F$3:$M$116,8,FALSE)</f>
        <v xml:space="preserve">Marek | Jaworski | Dr inż. |  ( 05237 ) </v>
      </c>
      <c r="O219" s="19" t="str">
        <f>VLOOKUP(J219,Prowadzacy!$F$3:$K$116,5,FALSE)</f>
        <v>K36W05D02</v>
      </c>
      <c r="P219" s="20" t="str">
        <f>VLOOKUP(J219,Prowadzacy!$F$3:$K$116,6,FALSE)</f>
        <v>ZUEiEP</v>
      </c>
      <c r="Q219" s="34" t="s">
        <v>519</v>
      </c>
      <c r="R219" s="20" t="str">
        <f>VLOOKUP(Q219,Prowadzacy!$F$3:$K$116,2,FALSE)</f>
        <v>Janusz</v>
      </c>
      <c r="S219" s="20" t="str">
        <f>VLOOKUP(Q219,Prowadzacy!$F$3:$K$116,3,FALSE)</f>
        <v>Stanisław</v>
      </c>
      <c r="T219" s="20" t="str">
        <f>VLOOKUP(Q219,Prowadzacy!$F$3:$K$116,4,FALSE)</f>
        <v>Konieczny</v>
      </c>
      <c r="U219" s="20" t="str">
        <f>VLOOKUP(Q219,Prowadzacy!$F$3:$M$116,8,FALSE)</f>
        <v xml:space="preserve">Janusz | Konieczny | Dr inż. |  ( 05269 ) </v>
      </c>
      <c r="V219" s="35"/>
      <c r="W219" s="34" t="s">
        <v>217</v>
      </c>
      <c r="X219" s="35"/>
      <c r="Y219" s="34"/>
      <c r="Z219" s="10"/>
      <c r="AA219" s="9"/>
      <c r="AB219" s="9"/>
      <c r="AC219" s="9"/>
      <c r="AD219" s="9"/>
      <c r="AE219" s="9"/>
      <c r="AF219" s="9"/>
      <c r="AG219" s="9"/>
      <c r="AH219" s="9"/>
      <c r="AI219" s="9"/>
      <c r="AJ219" s="9"/>
      <c r="AK219" s="9"/>
    </row>
    <row r="220" spans="1:37" ht="78">
      <c r="A220" s="151">
        <v>215</v>
      </c>
      <c r="B220" s="20" t="str">
        <f>VLOOKUP(E220,studia!$F$1:$I$10,2,FALSE)</f>
        <v>Elektrotechnika</v>
      </c>
      <c r="C220" s="20" t="str">
        <f>VLOOKUP(E220,studia!$F$1:$I$10,3,FALSE)</f>
        <v>inż.</v>
      </c>
      <c r="D220" s="20">
        <f>VLOOKUP(E220,studia!$F$1:$I$10,4,FALSE)</f>
        <v>0</v>
      </c>
      <c r="E220" s="35" t="s">
        <v>395</v>
      </c>
      <c r="F220" s="158" t="s">
        <v>2179</v>
      </c>
      <c r="G220" s="35" t="s">
        <v>400</v>
      </c>
      <c r="H220" s="35" t="s">
        <v>401</v>
      </c>
      <c r="I220" s="35" t="s">
        <v>1744</v>
      </c>
      <c r="J220" s="35" t="s">
        <v>398</v>
      </c>
      <c r="K220" s="19" t="str">
        <f>VLOOKUP(J220,Prowadzacy!$F$3:$J$116,2,FALSE)</f>
        <v>Marek</v>
      </c>
      <c r="L220" s="19" t="str">
        <f>VLOOKUP(J220,Prowadzacy!$F$3:$K$116,3,FALSE)</f>
        <v>Andrzej</v>
      </c>
      <c r="M220" s="19" t="str">
        <f>VLOOKUP(J220,Prowadzacy!$F$3:$K$116,4,FALSE)</f>
        <v>Jaworski</v>
      </c>
      <c r="N220" s="20" t="str">
        <f>VLOOKUP(J220,Prowadzacy!$F$3:$M$116,8,FALSE)</f>
        <v xml:space="preserve">Marek | Jaworski | Dr inż. |  ( 05237 ) </v>
      </c>
      <c r="O220" s="19" t="str">
        <f>VLOOKUP(J220,Prowadzacy!$F$3:$K$116,5,FALSE)</f>
        <v>K36W05D02</v>
      </c>
      <c r="P220" s="20" t="str">
        <f>VLOOKUP(J220,Prowadzacy!$F$3:$K$116,6,FALSE)</f>
        <v>ZUEiEP</v>
      </c>
      <c r="Q220" s="34" t="s">
        <v>519</v>
      </c>
      <c r="R220" s="20" t="str">
        <f>VLOOKUP(Q220,Prowadzacy!$F$3:$K$116,2,FALSE)</f>
        <v>Janusz</v>
      </c>
      <c r="S220" s="20" t="str">
        <f>VLOOKUP(Q220,Prowadzacy!$F$3:$K$116,3,FALSE)</f>
        <v>Stanisław</v>
      </c>
      <c r="T220" s="20" t="str">
        <f>VLOOKUP(Q220,Prowadzacy!$F$3:$K$116,4,FALSE)</f>
        <v>Konieczny</v>
      </c>
      <c r="U220" s="20" t="str">
        <f>VLOOKUP(Q220,Prowadzacy!$F$3:$M$116,8,FALSE)</f>
        <v xml:space="preserve">Janusz | Konieczny | Dr inż. |  ( 05269 ) </v>
      </c>
      <c r="V220" s="35"/>
      <c r="W220" s="34" t="s">
        <v>217</v>
      </c>
      <c r="X220" s="35"/>
      <c r="Y220" s="34"/>
      <c r="Z220" s="10"/>
      <c r="AA220" s="9"/>
      <c r="AB220" s="9"/>
      <c r="AC220" s="9"/>
      <c r="AD220" s="9"/>
      <c r="AE220" s="9"/>
      <c r="AF220" s="9"/>
      <c r="AG220" s="9"/>
      <c r="AH220" s="9"/>
      <c r="AI220" s="9"/>
      <c r="AJ220" s="9"/>
      <c r="AK220" s="9"/>
    </row>
    <row r="221" spans="1:37" ht="90.75">
      <c r="A221" s="151">
        <v>216</v>
      </c>
      <c r="B221" s="20" t="str">
        <f>VLOOKUP(E221,studia!$F$1:$I$10,2,FALSE)</f>
        <v>Elektrotechnika</v>
      </c>
      <c r="C221" s="20" t="str">
        <f>VLOOKUP(E221,studia!$F$1:$I$10,3,FALSE)</f>
        <v>inż.</v>
      </c>
      <c r="D221" s="20">
        <f>VLOOKUP(E221,studia!$F$1:$I$10,4,FALSE)</f>
        <v>0</v>
      </c>
      <c r="E221" s="35" t="s">
        <v>395</v>
      </c>
      <c r="F221" s="158" t="s">
        <v>2179</v>
      </c>
      <c r="G221" s="35" t="s">
        <v>1523</v>
      </c>
      <c r="H221" s="35" t="s">
        <v>402</v>
      </c>
      <c r="I221" s="35" t="s">
        <v>1745</v>
      </c>
      <c r="J221" s="35" t="s">
        <v>398</v>
      </c>
      <c r="K221" s="19" t="str">
        <f>VLOOKUP(J221,Prowadzacy!$F$3:$J$116,2,FALSE)</f>
        <v>Marek</v>
      </c>
      <c r="L221" s="19" t="str">
        <f>VLOOKUP(J221,Prowadzacy!$F$3:$K$116,3,FALSE)</f>
        <v>Andrzej</v>
      </c>
      <c r="M221" s="19" t="str">
        <f>VLOOKUP(J221,Prowadzacy!$F$3:$K$116,4,FALSE)</f>
        <v>Jaworski</v>
      </c>
      <c r="N221" s="20" t="str">
        <f>VLOOKUP(J221,Prowadzacy!$F$3:$M$116,8,FALSE)</f>
        <v xml:space="preserve">Marek | Jaworski | Dr inż. |  ( 05237 ) </v>
      </c>
      <c r="O221" s="19" t="str">
        <f>VLOOKUP(J221,Prowadzacy!$F$3:$K$116,5,FALSE)</f>
        <v>K36W05D02</v>
      </c>
      <c r="P221" s="20" t="str">
        <f>VLOOKUP(J221,Prowadzacy!$F$3:$K$116,6,FALSE)</f>
        <v>ZUEiEP</v>
      </c>
      <c r="Q221" s="34" t="s">
        <v>519</v>
      </c>
      <c r="R221" s="20" t="str">
        <f>VLOOKUP(Q221,Prowadzacy!$F$3:$K$116,2,FALSE)</f>
        <v>Janusz</v>
      </c>
      <c r="S221" s="20" t="str">
        <f>VLOOKUP(Q221,Prowadzacy!$F$3:$K$116,3,FALSE)</f>
        <v>Stanisław</v>
      </c>
      <c r="T221" s="20" t="str">
        <f>VLOOKUP(Q221,Prowadzacy!$F$3:$K$116,4,FALSE)</f>
        <v>Konieczny</v>
      </c>
      <c r="U221" s="20" t="str">
        <f>VLOOKUP(Q221,Prowadzacy!$F$3:$M$116,8,FALSE)</f>
        <v xml:space="preserve">Janusz | Konieczny | Dr inż. |  ( 05269 ) </v>
      </c>
      <c r="V221" s="35"/>
      <c r="W221" s="34" t="s">
        <v>217</v>
      </c>
      <c r="X221" s="35"/>
      <c r="Y221" s="34"/>
      <c r="Z221" s="10"/>
      <c r="AA221" s="9"/>
      <c r="AB221" s="9"/>
      <c r="AC221" s="9"/>
      <c r="AD221" s="9"/>
      <c r="AE221" s="9"/>
      <c r="AF221" s="9"/>
      <c r="AG221" s="9"/>
      <c r="AH221" s="9"/>
      <c r="AI221" s="9"/>
      <c r="AJ221" s="9"/>
      <c r="AK221" s="9"/>
    </row>
    <row r="222" spans="1:37" ht="78">
      <c r="A222" s="151">
        <v>217</v>
      </c>
      <c r="B222" s="20" t="str">
        <f>VLOOKUP(E222,studia!$F$1:$I$10,2,FALSE)</f>
        <v>Elektrotechnika</v>
      </c>
      <c r="C222" s="20" t="str">
        <f>VLOOKUP(E222,studia!$F$1:$I$10,3,FALSE)</f>
        <v>inż.</v>
      </c>
      <c r="D222" s="20">
        <f>VLOOKUP(E222,studia!$F$1:$I$10,4,FALSE)</f>
        <v>0</v>
      </c>
      <c r="E222" s="35" t="s">
        <v>395</v>
      </c>
      <c r="F222" s="158" t="s">
        <v>2179</v>
      </c>
      <c r="G222" s="35" t="s">
        <v>403</v>
      </c>
      <c r="H222" s="35" t="s">
        <v>404</v>
      </c>
      <c r="I222" s="35" t="s">
        <v>1746</v>
      </c>
      <c r="J222" s="35" t="s">
        <v>398</v>
      </c>
      <c r="K222" s="19" t="str">
        <f>VLOOKUP(J222,Prowadzacy!$F$3:$J$116,2,FALSE)</f>
        <v>Marek</v>
      </c>
      <c r="L222" s="19" t="str">
        <f>VLOOKUP(J222,Prowadzacy!$F$3:$K$116,3,FALSE)</f>
        <v>Andrzej</v>
      </c>
      <c r="M222" s="19" t="str">
        <f>VLOOKUP(J222,Prowadzacy!$F$3:$K$116,4,FALSE)</f>
        <v>Jaworski</v>
      </c>
      <c r="N222" s="20" t="str">
        <f>VLOOKUP(J222,Prowadzacy!$F$3:$M$116,8,FALSE)</f>
        <v xml:space="preserve">Marek | Jaworski | Dr inż. |  ( 05237 ) </v>
      </c>
      <c r="O222" s="19" t="str">
        <f>VLOOKUP(J222,Prowadzacy!$F$3:$K$116,5,FALSE)</f>
        <v>K36W05D02</v>
      </c>
      <c r="P222" s="20" t="str">
        <f>VLOOKUP(J222,Prowadzacy!$F$3:$K$116,6,FALSE)</f>
        <v>ZUEiEP</v>
      </c>
      <c r="Q222" s="34" t="s">
        <v>519</v>
      </c>
      <c r="R222" s="20" t="str">
        <f>VLOOKUP(Q222,Prowadzacy!$F$3:$K$116,2,FALSE)</f>
        <v>Janusz</v>
      </c>
      <c r="S222" s="20" t="str">
        <f>VLOOKUP(Q222,Prowadzacy!$F$3:$K$116,3,FALSE)</f>
        <v>Stanisław</v>
      </c>
      <c r="T222" s="20" t="str">
        <f>VLOOKUP(Q222,Prowadzacy!$F$3:$K$116,4,FALSE)</f>
        <v>Konieczny</v>
      </c>
      <c r="U222" s="20" t="str">
        <f>VLOOKUP(Q222,Prowadzacy!$F$3:$M$116,8,FALSE)</f>
        <v xml:space="preserve">Janusz | Konieczny | Dr inż. |  ( 05269 ) </v>
      </c>
      <c r="V222" s="35"/>
      <c r="W222" s="34" t="s">
        <v>217</v>
      </c>
      <c r="X222" s="35"/>
      <c r="Y222" s="34"/>
      <c r="Z222" s="10"/>
      <c r="AA222" s="9"/>
      <c r="AB222" s="9"/>
      <c r="AC222" s="9"/>
      <c r="AD222" s="9"/>
      <c r="AE222" s="9"/>
      <c r="AF222" s="9"/>
      <c r="AG222" s="9"/>
      <c r="AH222" s="9"/>
      <c r="AI222" s="9"/>
      <c r="AJ222" s="9"/>
      <c r="AK222" s="9"/>
    </row>
    <row r="223" spans="1:37" ht="78">
      <c r="A223" s="151">
        <v>218</v>
      </c>
      <c r="B223" s="20" t="str">
        <f>VLOOKUP(E223,studia!$F$1:$I$10,2,FALSE)</f>
        <v>Elektrotechnika</v>
      </c>
      <c r="C223" s="20" t="str">
        <f>VLOOKUP(E223,studia!$F$1:$I$10,3,FALSE)</f>
        <v>inż.</v>
      </c>
      <c r="D223" s="20">
        <f>VLOOKUP(E223,studia!$F$1:$I$10,4,FALSE)</f>
        <v>0</v>
      </c>
      <c r="E223" s="35" t="s">
        <v>395</v>
      </c>
      <c r="F223" s="158" t="s">
        <v>2179</v>
      </c>
      <c r="G223" s="35" t="s">
        <v>405</v>
      </c>
      <c r="H223" s="35" t="s">
        <v>406</v>
      </c>
      <c r="I223" s="35" t="s">
        <v>1747</v>
      </c>
      <c r="J223" s="35" t="s">
        <v>398</v>
      </c>
      <c r="K223" s="19" t="str">
        <f>VLOOKUP(J223,Prowadzacy!$F$3:$J$116,2,FALSE)</f>
        <v>Marek</v>
      </c>
      <c r="L223" s="19" t="str">
        <f>VLOOKUP(J223,Prowadzacy!$F$3:$K$116,3,FALSE)</f>
        <v>Andrzej</v>
      </c>
      <c r="M223" s="19" t="str">
        <f>VLOOKUP(J223,Prowadzacy!$F$3:$K$116,4,FALSE)</f>
        <v>Jaworski</v>
      </c>
      <c r="N223" s="20" t="str">
        <f>VLOOKUP(J223,Prowadzacy!$F$3:$M$116,8,FALSE)</f>
        <v xml:space="preserve">Marek | Jaworski | Dr inż. |  ( 05237 ) </v>
      </c>
      <c r="O223" s="19" t="str">
        <f>VLOOKUP(J223,Prowadzacy!$F$3:$K$116,5,FALSE)</f>
        <v>K36W05D02</v>
      </c>
      <c r="P223" s="20" t="str">
        <f>VLOOKUP(J223,Prowadzacy!$F$3:$K$116,6,FALSE)</f>
        <v>ZUEiEP</v>
      </c>
      <c r="Q223" s="34" t="s">
        <v>519</v>
      </c>
      <c r="R223" s="20" t="str">
        <f>VLOOKUP(Q223,Prowadzacy!$F$3:$K$116,2,FALSE)</f>
        <v>Janusz</v>
      </c>
      <c r="S223" s="20" t="str">
        <f>VLOOKUP(Q223,Prowadzacy!$F$3:$K$116,3,FALSE)</f>
        <v>Stanisław</v>
      </c>
      <c r="T223" s="20" t="str">
        <f>VLOOKUP(Q223,Prowadzacy!$F$3:$K$116,4,FALSE)</f>
        <v>Konieczny</v>
      </c>
      <c r="U223" s="20" t="str">
        <f>VLOOKUP(Q223,Prowadzacy!$F$3:$M$116,8,FALSE)</f>
        <v xml:space="preserve">Janusz | Konieczny | Dr inż. |  ( 05269 ) </v>
      </c>
      <c r="V223" s="35"/>
      <c r="W223" s="34" t="s">
        <v>217</v>
      </c>
      <c r="X223" s="35"/>
      <c r="Y223" s="34"/>
      <c r="Z223" s="10"/>
      <c r="AA223" s="9"/>
      <c r="AB223" s="9"/>
      <c r="AC223" s="9"/>
      <c r="AD223" s="9"/>
      <c r="AE223" s="9"/>
      <c r="AF223" s="9"/>
      <c r="AG223" s="9"/>
      <c r="AH223" s="9"/>
      <c r="AI223" s="9"/>
      <c r="AJ223" s="9"/>
      <c r="AK223" s="9"/>
    </row>
    <row r="224" spans="1:37" ht="90.75">
      <c r="A224" s="151">
        <v>219</v>
      </c>
      <c r="B224" s="20" t="str">
        <f>VLOOKUP(E224,studia!$F$1:$I$10,2,FALSE)</f>
        <v>Elektrotechnika</v>
      </c>
      <c r="C224" s="20" t="str">
        <f>VLOOKUP(E224,studia!$F$1:$I$10,3,FALSE)</f>
        <v>inż.</v>
      </c>
      <c r="D224" s="20">
        <f>VLOOKUP(E224,studia!$F$1:$I$10,4,FALSE)</f>
        <v>0</v>
      </c>
      <c r="E224" s="35" t="s">
        <v>395</v>
      </c>
      <c r="F224" s="158" t="s">
        <v>2179</v>
      </c>
      <c r="G224" s="35" t="s">
        <v>1934</v>
      </c>
      <c r="H224" s="35" t="s">
        <v>635</v>
      </c>
      <c r="I224" s="35" t="s">
        <v>636</v>
      </c>
      <c r="J224" s="35" t="s">
        <v>637</v>
      </c>
      <c r="K224" s="19" t="str">
        <f>VLOOKUP(J224,Prowadzacy!$F$3:$J$116,2,FALSE)</f>
        <v>Mirosław</v>
      </c>
      <c r="L224" s="19" t="str">
        <f>VLOOKUP(J224,Prowadzacy!$F$3:$K$116,3,FALSE)</f>
        <v>Marian</v>
      </c>
      <c r="M224" s="19" t="str">
        <f>VLOOKUP(J224,Prowadzacy!$F$3:$K$116,4,FALSE)</f>
        <v>Kobusiński</v>
      </c>
      <c r="N224" s="20" t="str">
        <f>VLOOKUP(J224,Prowadzacy!$F$3:$M$116,8,FALSE)</f>
        <v xml:space="preserve">Mirosław | Kobusiński | Mgr inż. |  ( 05218 ) </v>
      </c>
      <c r="O224" s="19" t="str">
        <f>VLOOKUP(J224,Prowadzacy!$F$3:$K$116,5,FALSE)</f>
        <v>K36W05D02</v>
      </c>
      <c r="P224" s="20" t="str">
        <f>VLOOKUP(J224,Prowadzacy!$F$3:$K$116,6,FALSE)</f>
        <v>ZUEiEP</v>
      </c>
      <c r="Q224" s="34" t="s">
        <v>439</v>
      </c>
      <c r="R224" s="20" t="str">
        <f>VLOOKUP(Q224,Prowadzacy!$F$3:$K$116,2,FALSE)</f>
        <v>Małgorzata</v>
      </c>
      <c r="S224" s="20" t="str">
        <f>VLOOKUP(Q224,Prowadzacy!$F$3:$K$116,3,FALSE)</f>
        <v>Anna</v>
      </c>
      <c r="T224" s="20" t="str">
        <f>VLOOKUP(Q224,Prowadzacy!$F$3:$K$116,4,FALSE)</f>
        <v>Bielówka</v>
      </c>
      <c r="U224" s="20" t="str">
        <f>VLOOKUP(Q224,Prowadzacy!$F$3:$M$116,8,FALSE)</f>
        <v xml:space="preserve">Małgorzata | Bielówka | Dr inż. |  ( 05286 ) </v>
      </c>
      <c r="V224" s="35"/>
      <c r="W224" s="34" t="s">
        <v>217</v>
      </c>
      <c r="X224" s="35"/>
      <c r="Y224" s="34"/>
      <c r="Z224" s="10"/>
      <c r="AA224" s="9"/>
      <c r="AB224" s="9"/>
      <c r="AC224" s="9"/>
      <c r="AD224" s="9"/>
      <c r="AE224" s="9"/>
      <c r="AF224" s="9"/>
      <c r="AG224" s="9"/>
      <c r="AH224" s="9"/>
      <c r="AI224" s="9"/>
      <c r="AJ224" s="9"/>
      <c r="AK224" s="9"/>
    </row>
    <row r="225" spans="1:37" ht="52.5">
      <c r="A225" s="151">
        <v>220</v>
      </c>
      <c r="B225" s="20" t="str">
        <f>VLOOKUP(E225,studia!$F$1:$I$10,2,FALSE)</f>
        <v>Elektrotechnika</v>
      </c>
      <c r="C225" s="20" t="str">
        <f>VLOOKUP(E225,studia!$F$1:$I$10,3,FALSE)</f>
        <v>inż.</v>
      </c>
      <c r="D225" s="20">
        <f>VLOOKUP(E225,studia!$F$1:$I$10,4,FALSE)</f>
        <v>0</v>
      </c>
      <c r="E225" s="35" t="s">
        <v>395</v>
      </c>
      <c r="F225" s="158" t="s">
        <v>2179</v>
      </c>
      <c r="G225" s="35" t="s">
        <v>1922</v>
      </c>
      <c r="H225" s="35" t="s">
        <v>1923</v>
      </c>
      <c r="I225" s="35" t="s">
        <v>638</v>
      </c>
      <c r="J225" s="35" t="s">
        <v>637</v>
      </c>
      <c r="K225" s="19" t="str">
        <f>VLOOKUP(J225,Prowadzacy!$F$3:$J$116,2,FALSE)</f>
        <v>Mirosław</v>
      </c>
      <c r="L225" s="19" t="str">
        <f>VLOOKUP(J225,Prowadzacy!$F$3:$K$116,3,FALSE)</f>
        <v>Marian</v>
      </c>
      <c r="M225" s="19" t="str">
        <f>VLOOKUP(J225,Prowadzacy!$F$3:$K$116,4,FALSE)</f>
        <v>Kobusiński</v>
      </c>
      <c r="N225" s="20" t="str">
        <f>VLOOKUP(J225,Prowadzacy!$F$3:$M$116,8,FALSE)</f>
        <v xml:space="preserve">Mirosław | Kobusiński | Mgr inż. |  ( 05218 ) </v>
      </c>
      <c r="O225" s="19" t="str">
        <f>VLOOKUP(J225,Prowadzacy!$F$3:$K$116,5,FALSE)</f>
        <v>K36W05D02</v>
      </c>
      <c r="P225" s="20" t="str">
        <f>VLOOKUP(J225,Prowadzacy!$F$3:$K$116,6,FALSE)</f>
        <v>ZUEiEP</v>
      </c>
      <c r="Q225" s="34" t="s">
        <v>771</v>
      </c>
      <c r="R225" s="20" t="str">
        <f>VLOOKUP(Q225,Prowadzacy!$F$3:$K$116,2,FALSE)</f>
        <v>Janusz</v>
      </c>
      <c r="S225" s="20" t="str">
        <f>VLOOKUP(Q225,Prowadzacy!$F$3:$K$116,3,FALSE)</f>
        <v>Kazimierz</v>
      </c>
      <c r="T225" s="20" t="str">
        <f>VLOOKUP(Q225,Prowadzacy!$F$3:$K$116,4,FALSE)</f>
        <v>Staszewski</v>
      </c>
      <c r="U225" s="20" t="str">
        <f>VLOOKUP(Q225,Prowadzacy!$F$3:$M$116,8,FALSE)</f>
        <v xml:space="preserve">Janusz | Staszewski | Dr inż. |  ( 05263 ) </v>
      </c>
      <c r="V225" s="35"/>
      <c r="W225" s="34" t="s">
        <v>217</v>
      </c>
      <c r="X225" s="35"/>
      <c r="Y225" s="34"/>
      <c r="Z225" s="10"/>
      <c r="AA225" s="9"/>
      <c r="AB225" s="9"/>
      <c r="AC225" s="9"/>
      <c r="AD225" s="9"/>
      <c r="AE225" s="9"/>
      <c r="AF225" s="9"/>
      <c r="AG225" s="9"/>
      <c r="AH225" s="9"/>
      <c r="AI225" s="9"/>
      <c r="AJ225" s="9"/>
      <c r="AK225" s="9"/>
    </row>
    <row r="226" spans="1:37" ht="52.5">
      <c r="A226" s="151">
        <v>221</v>
      </c>
      <c r="B226" s="20" t="str">
        <f>VLOOKUP(E226,studia!$F$1:$I$10,2,FALSE)</f>
        <v>Elektrotechnika</v>
      </c>
      <c r="C226" s="20" t="str">
        <f>VLOOKUP(E226,studia!$F$1:$I$10,3,FALSE)</f>
        <v>inż.</v>
      </c>
      <c r="D226" s="20">
        <f>VLOOKUP(E226,studia!$F$1:$I$10,4,FALSE)</f>
        <v>0</v>
      </c>
      <c r="E226" s="35" t="s">
        <v>395</v>
      </c>
      <c r="F226" s="158" t="s">
        <v>2179</v>
      </c>
      <c r="G226" s="35" t="s">
        <v>1935</v>
      </c>
      <c r="H226" s="35" t="s">
        <v>1924</v>
      </c>
      <c r="I226" s="35" t="s">
        <v>639</v>
      </c>
      <c r="J226" s="35" t="s">
        <v>637</v>
      </c>
      <c r="K226" s="19" t="str">
        <f>VLOOKUP(J226,Prowadzacy!$F$3:$J$116,2,FALSE)</f>
        <v>Mirosław</v>
      </c>
      <c r="L226" s="19" t="str">
        <f>VLOOKUP(J226,Prowadzacy!$F$3:$K$116,3,FALSE)</f>
        <v>Marian</v>
      </c>
      <c r="M226" s="19" t="str">
        <f>VLOOKUP(J226,Prowadzacy!$F$3:$K$116,4,FALSE)</f>
        <v>Kobusiński</v>
      </c>
      <c r="N226" s="20" t="str">
        <f>VLOOKUP(J226,Prowadzacy!$F$3:$M$116,8,FALSE)</f>
        <v xml:space="preserve">Mirosław | Kobusiński | Mgr inż. |  ( 05218 ) </v>
      </c>
      <c r="O226" s="19" t="str">
        <f>VLOOKUP(J226,Prowadzacy!$F$3:$K$116,5,FALSE)</f>
        <v>K36W05D02</v>
      </c>
      <c r="P226" s="20" t="str">
        <f>VLOOKUP(J226,Prowadzacy!$F$3:$K$116,6,FALSE)</f>
        <v>ZUEiEP</v>
      </c>
      <c r="Q226" s="34" t="s">
        <v>480</v>
      </c>
      <c r="R226" s="20" t="str">
        <f>VLOOKUP(Q226,Prowadzacy!$F$3:$K$116,2,FALSE)</f>
        <v>Waldemar</v>
      </c>
      <c r="S226" s="20" t="str">
        <f>VLOOKUP(Q226,Prowadzacy!$F$3:$K$116,3,FALSE)</f>
        <v>Paweł</v>
      </c>
      <c r="T226" s="20" t="str">
        <f>VLOOKUP(Q226,Prowadzacy!$F$3:$K$116,4,FALSE)</f>
        <v>Dołęga</v>
      </c>
      <c r="U226" s="20" t="str">
        <f>VLOOKUP(Q226,Prowadzacy!$F$3:$M$116,8,FALSE)</f>
        <v xml:space="preserve">Waldemar | Dołęga | Dr hab. inż. |  ( 05265 ) </v>
      </c>
      <c r="V226" s="35"/>
      <c r="W226" s="34" t="s">
        <v>217</v>
      </c>
      <c r="X226" s="35"/>
      <c r="Y226" s="34"/>
      <c r="Z226" s="10"/>
      <c r="AA226" s="9"/>
      <c r="AB226" s="9"/>
      <c r="AC226" s="9"/>
      <c r="AD226" s="9"/>
      <c r="AE226" s="9"/>
      <c r="AF226" s="9"/>
      <c r="AG226" s="9"/>
      <c r="AH226" s="9"/>
      <c r="AI226" s="9"/>
      <c r="AJ226" s="9"/>
      <c r="AK226" s="9"/>
    </row>
    <row r="227" spans="1:37" ht="65.25">
      <c r="A227" s="151">
        <v>222</v>
      </c>
      <c r="B227" s="20" t="str">
        <f>VLOOKUP(E227,studia!$F$1:$I$10,2,FALSE)</f>
        <v>Elektrotechnika</v>
      </c>
      <c r="C227" s="20" t="str">
        <f>VLOOKUP(E227,studia!$F$1:$I$10,3,FALSE)</f>
        <v>inż.</v>
      </c>
      <c r="D227" s="20">
        <f>VLOOKUP(E227,studia!$F$1:$I$10,4,FALSE)</f>
        <v>0</v>
      </c>
      <c r="E227" s="35" t="s">
        <v>395</v>
      </c>
      <c r="F227" s="158" t="s">
        <v>2179</v>
      </c>
      <c r="G227" s="35" t="s">
        <v>640</v>
      </c>
      <c r="H227" s="35" t="s">
        <v>641</v>
      </c>
      <c r="I227" s="35" t="s">
        <v>642</v>
      </c>
      <c r="J227" s="35" t="s">
        <v>637</v>
      </c>
      <c r="K227" s="19" t="str">
        <f>VLOOKUP(J227,Prowadzacy!$F$3:$J$116,2,FALSE)</f>
        <v>Mirosław</v>
      </c>
      <c r="L227" s="19" t="str">
        <f>VLOOKUP(J227,Prowadzacy!$F$3:$K$116,3,FALSE)</f>
        <v>Marian</v>
      </c>
      <c r="M227" s="19" t="str">
        <f>VLOOKUP(J227,Prowadzacy!$F$3:$K$116,4,FALSE)</f>
        <v>Kobusiński</v>
      </c>
      <c r="N227" s="20" t="str">
        <f>VLOOKUP(J227,Prowadzacy!$F$3:$M$116,8,FALSE)</f>
        <v xml:space="preserve">Mirosław | Kobusiński | Mgr inż. |  ( 05218 ) </v>
      </c>
      <c r="O227" s="19" t="str">
        <f>VLOOKUP(J227,Prowadzacy!$F$3:$K$116,5,FALSE)</f>
        <v>K36W05D02</v>
      </c>
      <c r="P227" s="20" t="str">
        <f>VLOOKUP(J227,Prowadzacy!$F$3:$K$116,6,FALSE)</f>
        <v>ZUEiEP</v>
      </c>
      <c r="Q227" s="34" t="s">
        <v>598</v>
      </c>
      <c r="R227" s="20" t="str">
        <f>VLOOKUP(Q227,Prowadzacy!$F$3:$K$116,2,FALSE)</f>
        <v>Kazimierz</v>
      </c>
      <c r="S227" s="20">
        <f>VLOOKUP(Q227,Prowadzacy!$F$3:$K$116,3,FALSE)</f>
        <v>0</v>
      </c>
      <c r="T227" s="20" t="str">
        <f>VLOOKUP(Q227,Prowadzacy!$F$3:$K$116,4,FALSE)</f>
        <v>Herlender</v>
      </c>
      <c r="U227" s="20" t="str">
        <f>VLOOKUP(Q227,Prowadzacy!$F$3:$M$116,8,FALSE)</f>
        <v xml:space="preserve">Kazimierz | Herlender | Dr inż. |  ( 05211 ) </v>
      </c>
      <c r="V227" s="35"/>
      <c r="W227" s="34" t="s">
        <v>217</v>
      </c>
      <c r="X227" s="35"/>
      <c r="Y227" s="34"/>
      <c r="Z227" s="10"/>
      <c r="AA227" s="9"/>
      <c r="AB227" s="9"/>
      <c r="AC227" s="9"/>
      <c r="AD227" s="9"/>
      <c r="AE227" s="9"/>
      <c r="AF227" s="9"/>
      <c r="AG227" s="9"/>
      <c r="AH227" s="9"/>
      <c r="AI227" s="9"/>
      <c r="AJ227" s="9"/>
      <c r="AK227" s="9"/>
    </row>
    <row r="228" spans="1:37" ht="65.25">
      <c r="A228" s="151">
        <v>223</v>
      </c>
      <c r="B228" s="20" t="str">
        <f>VLOOKUP(E228,studia!$F$1:$I$10,2,FALSE)</f>
        <v>Elektrotechnika</v>
      </c>
      <c r="C228" s="20" t="str">
        <f>VLOOKUP(E228,studia!$F$1:$I$10,3,FALSE)</f>
        <v>inż.</v>
      </c>
      <c r="D228" s="20">
        <f>VLOOKUP(E228,studia!$F$1:$I$10,4,FALSE)</f>
        <v>0</v>
      </c>
      <c r="E228" s="35" t="s">
        <v>395</v>
      </c>
      <c r="F228" s="158" t="s">
        <v>2179</v>
      </c>
      <c r="G228" s="35" t="s">
        <v>1854</v>
      </c>
      <c r="H228" s="35" t="s">
        <v>1855</v>
      </c>
      <c r="I228" s="35" t="s">
        <v>643</v>
      </c>
      <c r="J228" s="35" t="s">
        <v>637</v>
      </c>
      <c r="K228" s="19" t="str">
        <f>VLOOKUP(J228,Prowadzacy!$F$3:$J$116,2,FALSE)</f>
        <v>Mirosław</v>
      </c>
      <c r="L228" s="19" t="str">
        <f>VLOOKUP(J228,Prowadzacy!$F$3:$K$116,3,FALSE)</f>
        <v>Marian</v>
      </c>
      <c r="M228" s="19" t="str">
        <f>VLOOKUP(J228,Prowadzacy!$F$3:$K$116,4,FALSE)</f>
        <v>Kobusiński</v>
      </c>
      <c r="N228" s="20" t="str">
        <f>VLOOKUP(J228,Prowadzacy!$F$3:$M$116,8,FALSE)</f>
        <v xml:space="preserve">Mirosław | Kobusiński | Mgr inż. |  ( 05218 ) </v>
      </c>
      <c r="O228" s="19" t="str">
        <f>VLOOKUP(J228,Prowadzacy!$F$3:$K$116,5,FALSE)</f>
        <v>K36W05D02</v>
      </c>
      <c r="P228" s="20" t="str">
        <f>VLOOKUP(J228,Prowadzacy!$F$3:$K$116,6,FALSE)</f>
        <v>ZUEiEP</v>
      </c>
      <c r="Q228" s="34" t="s">
        <v>439</v>
      </c>
      <c r="R228" s="20" t="str">
        <f>VLOOKUP(Q228,Prowadzacy!$F$3:$K$116,2,FALSE)</f>
        <v>Małgorzata</v>
      </c>
      <c r="S228" s="20" t="str">
        <f>VLOOKUP(Q228,Prowadzacy!$F$3:$K$116,3,FALSE)</f>
        <v>Anna</v>
      </c>
      <c r="T228" s="20" t="str">
        <f>VLOOKUP(Q228,Prowadzacy!$F$3:$K$116,4,FALSE)</f>
        <v>Bielówka</v>
      </c>
      <c r="U228" s="20" t="str">
        <f>VLOOKUP(Q228,Prowadzacy!$F$3:$M$116,8,FALSE)</f>
        <v xml:space="preserve">Małgorzata | Bielówka | Dr inż. |  ( 05286 ) </v>
      </c>
      <c r="V228" s="35"/>
      <c r="W228" s="34" t="s">
        <v>217</v>
      </c>
      <c r="X228" s="35"/>
      <c r="Y228" s="34"/>
      <c r="Z228" s="10"/>
      <c r="AA228" s="9"/>
      <c r="AB228" s="9"/>
      <c r="AC228" s="9"/>
      <c r="AD228" s="9"/>
      <c r="AE228" s="9"/>
      <c r="AF228" s="9"/>
      <c r="AG228" s="9"/>
      <c r="AH228" s="9"/>
      <c r="AI228" s="9"/>
      <c r="AJ228" s="9"/>
      <c r="AK228" s="9"/>
    </row>
    <row r="229" spans="1:37" ht="52.5">
      <c r="A229" s="151">
        <v>224</v>
      </c>
      <c r="B229" s="20" t="str">
        <f>VLOOKUP(E229,studia!$F$1:$I$10,2,FALSE)</f>
        <v>Elektrotechnika</v>
      </c>
      <c r="C229" s="20" t="str">
        <f>VLOOKUP(E229,studia!$F$1:$I$10,3,FALSE)</f>
        <v>inż.</v>
      </c>
      <c r="D229" s="20">
        <f>VLOOKUP(E229,studia!$F$1:$I$10,4,FALSE)</f>
        <v>0</v>
      </c>
      <c r="E229" s="35" t="s">
        <v>395</v>
      </c>
      <c r="F229" s="158" t="s">
        <v>2179</v>
      </c>
      <c r="G229" s="35" t="s">
        <v>1853</v>
      </c>
      <c r="H229" s="35" t="s">
        <v>644</v>
      </c>
      <c r="I229" s="35" t="s">
        <v>645</v>
      </c>
      <c r="J229" s="35" t="s">
        <v>637</v>
      </c>
      <c r="K229" s="19" t="str">
        <f>VLOOKUP(J229,Prowadzacy!$F$3:$J$116,2,FALSE)</f>
        <v>Mirosław</v>
      </c>
      <c r="L229" s="19" t="str">
        <f>VLOOKUP(J229,Prowadzacy!$F$3:$K$116,3,FALSE)</f>
        <v>Marian</v>
      </c>
      <c r="M229" s="19" t="str">
        <f>VLOOKUP(J229,Prowadzacy!$F$3:$K$116,4,FALSE)</f>
        <v>Kobusiński</v>
      </c>
      <c r="N229" s="20" t="str">
        <f>VLOOKUP(J229,Prowadzacy!$F$3:$M$116,8,FALSE)</f>
        <v xml:space="preserve">Mirosław | Kobusiński | Mgr inż. |  ( 05218 ) </v>
      </c>
      <c r="O229" s="19" t="str">
        <f>VLOOKUP(J229,Prowadzacy!$F$3:$K$116,5,FALSE)</f>
        <v>K36W05D02</v>
      </c>
      <c r="P229" s="20" t="str">
        <f>VLOOKUP(J229,Prowadzacy!$F$3:$K$116,6,FALSE)</f>
        <v>ZUEiEP</v>
      </c>
      <c r="Q229" s="34" t="s">
        <v>439</v>
      </c>
      <c r="R229" s="20" t="str">
        <f>VLOOKUP(Q229,Prowadzacy!$F$3:$K$116,2,FALSE)</f>
        <v>Małgorzata</v>
      </c>
      <c r="S229" s="20" t="str">
        <f>VLOOKUP(Q229,Prowadzacy!$F$3:$K$116,3,FALSE)</f>
        <v>Anna</v>
      </c>
      <c r="T229" s="20" t="str">
        <f>VLOOKUP(Q229,Prowadzacy!$F$3:$K$116,4,FALSE)</f>
        <v>Bielówka</v>
      </c>
      <c r="U229" s="20" t="str">
        <f>VLOOKUP(Q229,Prowadzacy!$F$3:$M$116,8,FALSE)</f>
        <v xml:space="preserve">Małgorzata | Bielówka | Dr inż. |  ( 05286 ) </v>
      </c>
      <c r="V229" s="35"/>
      <c r="W229" s="34" t="s">
        <v>217</v>
      </c>
      <c r="X229" s="35"/>
      <c r="Y229" s="34"/>
      <c r="Z229" s="10"/>
      <c r="AA229" s="9"/>
      <c r="AB229" s="9"/>
      <c r="AC229" s="9"/>
      <c r="AD229" s="9"/>
      <c r="AE229" s="9"/>
      <c r="AF229" s="9"/>
      <c r="AG229" s="9"/>
      <c r="AH229" s="9"/>
      <c r="AI229" s="9"/>
      <c r="AJ229" s="9"/>
      <c r="AK229" s="9"/>
    </row>
    <row r="230" spans="1:37" ht="78">
      <c r="A230" s="151">
        <v>225</v>
      </c>
      <c r="B230" s="20" t="str">
        <f>VLOOKUP(E230,studia!$F$1:$I$10,2,FALSE)</f>
        <v>Elektrotechnika</v>
      </c>
      <c r="C230" s="20" t="str">
        <f>VLOOKUP(E230,studia!$F$1:$I$10,3,FALSE)</f>
        <v>inż.</v>
      </c>
      <c r="D230" s="20">
        <f>VLOOKUP(E230,studia!$F$1:$I$10,4,FALSE)</f>
        <v>0</v>
      </c>
      <c r="E230" s="35" t="s">
        <v>395</v>
      </c>
      <c r="F230" s="158" t="s">
        <v>2179</v>
      </c>
      <c r="G230" s="35" t="s">
        <v>646</v>
      </c>
      <c r="H230" s="35" t="s">
        <v>647</v>
      </c>
      <c r="I230" s="35" t="s">
        <v>648</v>
      </c>
      <c r="J230" s="35" t="s">
        <v>637</v>
      </c>
      <c r="K230" s="19" t="str">
        <f>VLOOKUP(J230,Prowadzacy!$F$3:$J$116,2,FALSE)</f>
        <v>Mirosław</v>
      </c>
      <c r="L230" s="19" t="str">
        <f>VLOOKUP(J230,Prowadzacy!$F$3:$K$116,3,FALSE)</f>
        <v>Marian</v>
      </c>
      <c r="M230" s="19" t="str">
        <f>VLOOKUP(J230,Prowadzacy!$F$3:$K$116,4,FALSE)</f>
        <v>Kobusiński</v>
      </c>
      <c r="N230" s="20" t="str">
        <f>VLOOKUP(J230,Prowadzacy!$F$3:$M$116,8,FALSE)</f>
        <v xml:space="preserve">Mirosław | Kobusiński | Mgr inż. |  ( 05218 ) </v>
      </c>
      <c r="O230" s="19" t="str">
        <f>VLOOKUP(J230,Prowadzacy!$F$3:$K$116,5,FALSE)</f>
        <v>K36W05D02</v>
      </c>
      <c r="P230" s="20" t="str">
        <f>VLOOKUP(J230,Prowadzacy!$F$3:$K$116,6,FALSE)</f>
        <v>ZUEiEP</v>
      </c>
      <c r="Q230" s="34" t="s">
        <v>598</v>
      </c>
      <c r="R230" s="20" t="str">
        <f>VLOOKUP(Q230,Prowadzacy!$F$3:$K$116,2,FALSE)</f>
        <v>Kazimierz</v>
      </c>
      <c r="S230" s="20">
        <f>VLOOKUP(Q230,Prowadzacy!$F$3:$K$116,3,FALSE)</f>
        <v>0</v>
      </c>
      <c r="T230" s="20" t="str">
        <f>VLOOKUP(Q230,Prowadzacy!$F$3:$K$116,4,FALSE)</f>
        <v>Herlender</v>
      </c>
      <c r="U230" s="20" t="str">
        <f>VLOOKUP(Q230,Prowadzacy!$F$3:$M$116,8,FALSE)</f>
        <v xml:space="preserve">Kazimierz | Herlender | Dr inż. |  ( 05211 ) </v>
      </c>
      <c r="V230" s="35"/>
      <c r="W230" s="34" t="s">
        <v>217</v>
      </c>
      <c r="X230" s="35"/>
      <c r="Y230" s="34"/>
      <c r="Z230" s="10"/>
      <c r="AA230" s="9"/>
      <c r="AB230" s="9"/>
      <c r="AC230" s="9"/>
      <c r="AD230" s="9"/>
      <c r="AE230" s="9"/>
      <c r="AF230" s="9"/>
      <c r="AG230" s="9"/>
      <c r="AH230" s="9"/>
      <c r="AI230" s="9"/>
      <c r="AJ230" s="9"/>
      <c r="AK230" s="9"/>
    </row>
    <row r="231" spans="1:37" ht="65.25">
      <c r="A231" s="151">
        <v>226</v>
      </c>
      <c r="B231" s="20" t="str">
        <f>VLOOKUP(E231,studia!$F$1:$I$10,2,FALSE)</f>
        <v>Elektrotechnika</v>
      </c>
      <c r="C231" s="20" t="str">
        <f>VLOOKUP(E231,studia!$F$1:$I$10,3,FALSE)</f>
        <v>inż.</v>
      </c>
      <c r="D231" s="20">
        <f>VLOOKUP(E231,studia!$F$1:$I$10,4,FALSE)</f>
        <v>0</v>
      </c>
      <c r="E231" s="35" t="s">
        <v>395</v>
      </c>
      <c r="F231" s="158" t="s">
        <v>2179</v>
      </c>
      <c r="G231" s="35" t="s">
        <v>1925</v>
      </c>
      <c r="H231" s="35" t="s">
        <v>1858</v>
      </c>
      <c r="I231" s="35" t="s">
        <v>1583</v>
      </c>
      <c r="J231" s="35" t="s">
        <v>637</v>
      </c>
      <c r="K231" s="19" t="str">
        <f>VLOOKUP(J231,Prowadzacy!$F$3:$J$116,2,FALSE)</f>
        <v>Mirosław</v>
      </c>
      <c r="L231" s="19" t="str">
        <f>VLOOKUP(J231,Prowadzacy!$F$3:$K$116,3,FALSE)</f>
        <v>Marian</v>
      </c>
      <c r="M231" s="19" t="str">
        <f>VLOOKUP(J231,Prowadzacy!$F$3:$K$116,4,FALSE)</f>
        <v>Kobusiński</v>
      </c>
      <c r="N231" s="20" t="str">
        <f>VLOOKUP(J231,Prowadzacy!$F$3:$M$116,8,FALSE)</f>
        <v xml:space="preserve">Mirosław | Kobusiński | Mgr inż. |  ( 05218 ) </v>
      </c>
      <c r="O231" s="19" t="str">
        <f>VLOOKUP(J231,Prowadzacy!$F$3:$K$116,5,FALSE)</f>
        <v>K36W05D02</v>
      </c>
      <c r="P231" s="20" t="str">
        <f>VLOOKUP(J231,Prowadzacy!$F$3:$K$116,6,FALSE)</f>
        <v>ZUEiEP</v>
      </c>
      <c r="Q231" s="34" t="s">
        <v>439</v>
      </c>
      <c r="R231" s="20" t="str">
        <f>VLOOKUP(Q231,Prowadzacy!$F$3:$K$116,2,FALSE)</f>
        <v>Małgorzata</v>
      </c>
      <c r="S231" s="20" t="str">
        <f>VLOOKUP(Q231,Prowadzacy!$F$3:$K$116,3,FALSE)</f>
        <v>Anna</v>
      </c>
      <c r="T231" s="20" t="str">
        <f>VLOOKUP(Q231,Prowadzacy!$F$3:$K$116,4,FALSE)</f>
        <v>Bielówka</v>
      </c>
      <c r="U231" s="20" t="str">
        <f>VLOOKUP(Q231,Prowadzacy!$F$3:$M$116,8,FALSE)</f>
        <v xml:space="preserve">Małgorzata | Bielówka | Dr inż. |  ( 05286 ) </v>
      </c>
      <c r="V231" s="35"/>
      <c r="W231" s="34" t="s">
        <v>217</v>
      </c>
      <c r="X231" s="35"/>
      <c r="Y231" s="34"/>
      <c r="Z231" s="10"/>
      <c r="AA231" s="9"/>
      <c r="AB231" s="9"/>
      <c r="AC231" s="9"/>
      <c r="AD231" s="9"/>
      <c r="AE231" s="9"/>
      <c r="AF231" s="9"/>
      <c r="AG231" s="9"/>
      <c r="AH231" s="9"/>
      <c r="AI231" s="9"/>
      <c r="AJ231" s="9"/>
      <c r="AK231" s="9"/>
    </row>
    <row r="232" spans="1:37" ht="52.5">
      <c r="A232" s="151">
        <v>227</v>
      </c>
      <c r="B232" s="20" t="str">
        <f>VLOOKUP(E232,studia!$F$1:$I$10,2,FALSE)</f>
        <v>Elektrotechnika</v>
      </c>
      <c r="C232" s="20" t="str">
        <f>VLOOKUP(E232,studia!$F$1:$I$10,3,FALSE)</f>
        <v>inż.</v>
      </c>
      <c r="D232" s="20">
        <f>VLOOKUP(E232,studia!$F$1:$I$10,4,FALSE)</f>
        <v>0</v>
      </c>
      <c r="E232" s="35" t="s">
        <v>395</v>
      </c>
      <c r="F232" s="158" t="s">
        <v>2179</v>
      </c>
      <c r="G232" s="35" t="s">
        <v>1856</v>
      </c>
      <c r="H232" s="35" t="s">
        <v>1857</v>
      </c>
      <c r="I232" s="35" t="s">
        <v>649</v>
      </c>
      <c r="J232" s="35" t="s">
        <v>637</v>
      </c>
      <c r="K232" s="19" t="str">
        <f>VLOOKUP(J232,Prowadzacy!$F$3:$J$116,2,FALSE)</f>
        <v>Mirosław</v>
      </c>
      <c r="L232" s="19" t="str">
        <f>VLOOKUP(J232,Prowadzacy!$F$3:$K$116,3,FALSE)</f>
        <v>Marian</v>
      </c>
      <c r="M232" s="19" t="str">
        <f>VLOOKUP(J232,Prowadzacy!$F$3:$K$116,4,FALSE)</f>
        <v>Kobusiński</v>
      </c>
      <c r="N232" s="20" t="str">
        <f>VLOOKUP(J232,Prowadzacy!$F$3:$M$116,8,FALSE)</f>
        <v xml:space="preserve">Mirosław | Kobusiński | Mgr inż. |  ( 05218 ) </v>
      </c>
      <c r="O232" s="19" t="str">
        <f>VLOOKUP(J232,Prowadzacy!$F$3:$K$116,5,FALSE)</f>
        <v>K36W05D02</v>
      </c>
      <c r="P232" s="20" t="str">
        <f>VLOOKUP(J232,Prowadzacy!$F$3:$K$116,6,FALSE)</f>
        <v>ZUEiEP</v>
      </c>
      <c r="Q232" s="34" t="s">
        <v>480</v>
      </c>
      <c r="R232" s="20" t="str">
        <f>VLOOKUP(Q232,Prowadzacy!$F$3:$K$116,2,FALSE)</f>
        <v>Waldemar</v>
      </c>
      <c r="S232" s="20" t="str">
        <f>VLOOKUP(Q232,Prowadzacy!$F$3:$K$116,3,FALSE)</f>
        <v>Paweł</v>
      </c>
      <c r="T232" s="20" t="str">
        <f>VLOOKUP(Q232,Prowadzacy!$F$3:$K$116,4,FALSE)</f>
        <v>Dołęga</v>
      </c>
      <c r="U232" s="20" t="str">
        <f>VLOOKUP(Q232,Prowadzacy!$F$3:$M$116,8,FALSE)</f>
        <v xml:space="preserve">Waldemar | Dołęga | Dr hab. inż. |  ( 05265 ) </v>
      </c>
      <c r="V232" s="35"/>
      <c r="W232" s="34" t="s">
        <v>217</v>
      </c>
      <c r="X232" s="35"/>
      <c r="Y232" s="34"/>
      <c r="Z232" s="10"/>
      <c r="AA232" s="9"/>
      <c r="AB232" s="9"/>
      <c r="AC232" s="9"/>
      <c r="AD232" s="9"/>
      <c r="AE232" s="9"/>
      <c r="AF232" s="9"/>
      <c r="AG232" s="9"/>
      <c r="AH232" s="9"/>
      <c r="AI232" s="9"/>
      <c r="AJ232" s="9"/>
      <c r="AK232" s="9"/>
    </row>
    <row r="233" spans="1:37" ht="90.75">
      <c r="A233" s="151">
        <v>228</v>
      </c>
      <c r="B233" s="20" t="str">
        <f>VLOOKUP(E233,studia!$F$1:$I$10,2,FALSE)</f>
        <v>Elektrotechnika</v>
      </c>
      <c r="C233" s="20" t="str">
        <f>VLOOKUP(E233,studia!$F$1:$I$10,3,FALSE)</f>
        <v>inż.</v>
      </c>
      <c r="D233" s="20">
        <f>VLOOKUP(E233,studia!$F$1:$I$10,4,FALSE)</f>
        <v>0</v>
      </c>
      <c r="E233" s="35" t="s">
        <v>395</v>
      </c>
      <c r="F233" s="158" t="s">
        <v>2179</v>
      </c>
      <c r="G233" s="35" t="s">
        <v>650</v>
      </c>
      <c r="H233" s="35" t="s">
        <v>651</v>
      </c>
      <c r="I233" s="35" t="s">
        <v>1584</v>
      </c>
      <c r="J233" s="35" t="s">
        <v>637</v>
      </c>
      <c r="K233" s="19" t="str">
        <f>VLOOKUP(J233,Prowadzacy!$F$3:$J$116,2,FALSE)</f>
        <v>Mirosław</v>
      </c>
      <c r="L233" s="19" t="str">
        <f>VLOOKUP(J233,Prowadzacy!$F$3:$K$116,3,FALSE)</f>
        <v>Marian</v>
      </c>
      <c r="M233" s="19" t="str">
        <f>VLOOKUP(J233,Prowadzacy!$F$3:$K$116,4,FALSE)</f>
        <v>Kobusiński</v>
      </c>
      <c r="N233" s="20" t="str">
        <f>VLOOKUP(J233,Prowadzacy!$F$3:$M$116,8,FALSE)</f>
        <v xml:space="preserve">Mirosław | Kobusiński | Mgr inż. |  ( 05218 ) </v>
      </c>
      <c r="O233" s="19" t="str">
        <f>VLOOKUP(J233,Prowadzacy!$F$3:$K$116,5,FALSE)</f>
        <v>K36W05D02</v>
      </c>
      <c r="P233" s="20" t="str">
        <f>VLOOKUP(J233,Prowadzacy!$F$3:$K$116,6,FALSE)</f>
        <v>ZUEiEP</v>
      </c>
      <c r="Q233" s="34" t="s">
        <v>480</v>
      </c>
      <c r="R233" s="20" t="str">
        <f>VLOOKUP(Q233,Prowadzacy!$F$3:$K$116,2,FALSE)</f>
        <v>Waldemar</v>
      </c>
      <c r="S233" s="20" t="str">
        <f>VLOOKUP(Q233,Prowadzacy!$F$3:$K$116,3,FALSE)</f>
        <v>Paweł</v>
      </c>
      <c r="T233" s="20" t="str">
        <f>VLOOKUP(Q233,Prowadzacy!$F$3:$K$116,4,FALSE)</f>
        <v>Dołęga</v>
      </c>
      <c r="U233" s="20" t="str">
        <f>VLOOKUP(Q233,Prowadzacy!$F$3:$M$116,8,FALSE)</f>
        <v xml:space="preserve">Waldemar | Dołęga | Dr hab. inż. |  ( 05265 ) </v>
      </c>
      <c r="V233" s="35"/>
      <c r="W233" s="34" t="s">
        <v>217</v>
      </c>
      <c r="X233" s="35"/>
      <c r="Y233" s="34"/>
      <c r="Z233" s="10"/>
      <c r="AA233" s="9"/>
      <c r="AB233" s="9"/>
      <c r="AC233" s="9"/>
      <c r="AD233" s="9"/>
      <c r="AE233" s="9"/>
      <c r="AF233" s="9"/>
      <c r="AG233" s="9"/>
      <c r="AH233" s="9"/>
      <c r="AI233" s="9"/>
      <c r="AJ233" s="9"/>
      <c r="AK233" s="9"/>
    </row>
    <row r="234" spans="1:37" ht="78">
      <c r="A234" s="151">
        <v>229</v>
      </c>
      <c r="B234" s="20" t="str">
        <f>VLOOKUP(E234,studia!$F$1:$I$10,2,FALSE)</f>
        <v>Elektrotechnika</v>
      </c>
      <c r="C234" s="20" t="str">
        <f>VLOOKUP(E234,studia!$F$1:$I$10,3,FALSE)</f>
        <v>inż.</v>
      </c>
      <c r="D234" s="20">
        <f>VLOOKUP(E234,studia!$F$1:$I$10,4,FALSE)</f>
        <v>0</v>
      </c>
      <c r="E234" s="35" t="s">
        <v>395</v>
      </c>
      <c r="F234" s="158" t="s">
        <v>2179</v>
      </c>
      <c r="G234" s="35" t="s">
        <v>1926</v>
      </c>
      <c r="H234" s="35" t="s">
        <v>652</v>
      </c>
      <c r="I234" s="35" t="s">
        <v>653</v>
      </c>
      <c r="J234" s="35" t="s">
        <v>637</v>
      </c>
      <c r="K234" s="19" t="str">
        <f>VLOOKUP(J234,Prowadzacy!$F$3:$J$116,2,FALSE)</f>
        <v>Mirosław</v>
      </c>
      <c r="L234" s="19" t="str">
        <f>VLOOKUP(J234,Prowadzacy!$F$3:$K$116,3,FALSE)</f>
        <v>Marian</v>
      </c>
      <c r="M234" s="19" t="str">
        <f>VLOOKUP(J234,Prowadzacy!$F$3:$K$116,4,FALSE)</f>
        <v>Kobusiński</v>
      </c>
      <c r="N234" s="20" t="str">
        <f>VLOOKUP(J234,Prowadzacy!$F$3:$M$116,8,FALSE)</f>
        <v xml:space="preserve">Mirosław | Kobusiński | Mgr inż. |  ( 05218 ) </v>
      </c>
      <c r="O234" s="19" t="str">
        <f>VLOOKUP(J234,Prowadzacy!$F$3:$K$116,5,FALSE)</f>
        <v>K36W05D02</v>
      </c>
      <c r="P234" s="20" t="str">
        <f>VLOOKUP(J234,Prowadzacy!$F$3:$K$116,6,FALSE)</f>
        <v>ZUEiEP</v>
      </c>
      <c r="Q234" s="34" t="s">
        <v>512</v>
      </c>
      <c r="R234" s="20" t="str">
        <f>VLOOKUP(Q234,Prowadzacy!$F$3:$K$116,2,FALSE)</f>
        <v>Marta</v>
      </c>
      <c r="S234" s="20" t="str">
        <f>VLOOKUP(Q234,Prowadzacy!$F$3:$K$116,3,FALSE)</f>
        <v>Monika</v>
      </c>
      <c r="T234" s="20" t="str">
        <f>VLOOKUP(Q234,Prowadzacy!$F$3:$K$116,4,FALSE)</f>
        <v>Bątkiewicz-Pantuła</v>
      </c>
      <c r="U234" s="20" t="str">
        <f>VLOOKUP(Q234,Prowadzacy!$F$3:$M$116,8,FALSE)</f>
        <v xml:space="preserve">Marta | Bątkiewicz-Pantuła | Dr inż. |  ( 05298 ) </v>
      </c>
      <c r="V234" s="35"/>
      <c r="W234" s="34" t="s">
        <v>217</v>
      </c>
      <c r="X234" s="35"/>
      <c r="Y234" s="34"/>
      <c r="Z234" s="10"/>
      <c r="AA234" s="9"/>
      <c r="AB234" s="9"/>
      <c r="AC234" s="9"/>
      <c r="AD234" s="9"/>
      <c r="AE234" s="9"/>
      <c r="AF234" s="9"/>
      <c r="AG234" s="9"/>
      <c r="AH234" s="9"/>
      <c r="AI234" s="9"/>
      <c r="AJ234" s="9"/>
      <c r="AK234" s="9"/>
    </row>
    <row r="235" spans="1:37" ht="78">
      <c r="A235" s="151">
        <v>230</v>
      </c>
      <c r="B235" s="20" t="str">
        <f>VLOOKUP(E235,studia!$F$1:$I$10,2,FALSE)</f>
        <v>Elektrotechnika</v>
      </c>
      <c r="C235" s="20" t="str">
        <f>VLOOKUP(E235,studia!$F$1:$I$10,3,FALSE)</f>
        <v>inż.</v>
      </c>
      <c r="D235" s="20">
        <f>VLOOKUP(E235,studia!$F$1:$I$10,4,FALSE)</f>
        <v>0</v>
      </c>
      <c r="E235" s="35" t="s">
        <v>395</v>
      </c>
      <c r="F235" s="157"/>
      <c r="G235" s="35" t="s">
        <v>1927</v>
      </c>
      <c r="H235" s="35" t="s">
        <v>1928</v>
      </c>
      <c r="I235" s="35" t="s">
        <v>654</v>
      </c>
      <c r="J235" s="35" t="s">
        <v>637</v>
      </c>
      <c r="K235" s="19" t="str">
        <f>VLOOKUP(J235,Prowadzacy!$F$3:$J$116,2,FALSE)</f>
        <v>Mirosław</v>
      </c>
      <c r="L235" s="19" t="str">
        <f>VLOOKUP(J235,Prowadzacy!$F$3:$K$116,3,FALSE)</f>
        <v>Marian</v>
      </c>
      <c r="M235" s="19" t="str">
        <f>VLOOKUP(J235,Prowadzacy!$F$3:$K$116,4,FALSE)</f>
        <v>Kobusiński</v>
      </c>
      <c r="N235" s="20" t="str">
        <f>VLOOKUP(J235,Prowadzacy!$F$3:$M$116,8,FALSE)</f>
        <v xml:space="preserve">Mirosław | Kobusiński | Mgr inż. |  ( 05218 ) </v>
      </c>
      <c r="O235" s="19" t="str">
        <f>VLOOKUP(J235,Prowadzacy!$F$3:$K$116,5,FALSE)</f>
        <v>K36W05D02</v>
      </c>
      <c r="P235" s="20" t="str">
        <f>VLOOKUP(J235,Prowadzacy!$F$3:$K$116,6,FALSE)</f>
        <v>ZUEiEP</v>
      </c>
      <c r="Q235" s="34" t="s">
        <v>512</v>
      </c>
      <c r="R235" s="20" t="str">
        <f>VLOOKUP(Q235,Prowadzacy!$F$3:$K$116,2,FALSE)</f>
        <v>Marta</v>
      </c>
      <c r="S235" s="20" t="str">
        <f>VLOOKUP(Q235,Prowadzacy!$F$3:$K$116,3,FALSE)</f>
        <v>Monika</v>
      </c>
      <c r="T235" s="20" t="str">
        <f>VLOOKUP(Q235,Prowadzacy!$F$3:$K$116,4,FALSE)</f>
        <v>Bątkiewicz-Pantuła</v>
      </c>
      <c r="U235" s="20" t="str">
        <f>VLOOKUP(Q235,Prowadzacy!$F$3:$M$116,8,FALSE)</f>
        <v xml:space="preserve">Marta | Bątkiewicz-Pantuła | Dr inż. |  ( 05298 ) </v>
      </c>
      <c r="V235" s="35"/>
      <c r="W235" s="34" t="s">
        <v>217</v>
      </c>
      <c r="X235" s="35"/>
      <c r="Y235" s="34"/>
      <c r="Z235" s="10"/>
      <c r="AA235" s="9"/>
      <c r="AB235" s="9"/>
      <c r="AC235" s="9"/>
      <c r="AD235" s="9"/>
      <c r="AE235" s="9"/>
      <c r="AF235" s="9"/>
      <c r="AG235" s="9"/>
      <c r="AH235" s="9"/>
      <c r="AI235" s="9"/>
      <c r="AJ235" s="9"/>
      <c r="AK235" s="9"/>
    </row>
    <row r="236" spans="1:37" ht="52.5">
      <c r="A236" s="151">
        <v>231</v>
      </c>
      <c r="B236" s="20" t="str">
        <f>VLOOKUP(E236,studia!$F$1:$I$10,2,FALSE)</f>
        <v>Elektrotechnika</v>
      </c>
      <c r="C236" s="20" t="str">
        <f>VLOOKUP(E236,studia!$F$1:$I$10,3,FALSE)</f>
        <v>inż.</v>
      </c>
      <c r="D236" s="20">
        <f>VLOOKUP(E236,studia!$F$1:$I$10,4,FALSE)</f>
        <v>0</v>
      </c>
      <c r="E236" s="35" t="s">
        <v>395</v>
      </c>
      <c r="F236" s="157"/>
      <c r="G236" s="35" t="s">
        <v>517</v>
      </c>
      <c r="H236" s="35" t="s">
        <v>518</v>
      </c>
      <c r="I236" s="35" t="s">
        <v>1748</v>
      </c>
      <c r="J236" s="35" t="s">
        <v>519</v>
      </c>
      <c r="K236" s="19" t="str">
        <f>VLOOKUP(J236,Prowadzacy!$F$3:$J$116,2,FALSE)</f>
        <v>Janusz</v>
      </c>
      <c r="L236" s="19" t="str">
        <f>VLOOKUP(J236,Prowadzacy!$F$3:$K$116,3,FALSE)</f>
        <v>Stanisław</v>
      </c>
      <c r="M236" s="19" t="str">
        <f>VLOOKUP(J236,Prowadzacy!$F$3:$K$116,4,FALSE)</f>
        <v>Konieczny</v>
      </c>
      <c r="N236" s="20" t="str">
        <f>VLOOKUP(J236,Prowadzacy!$F$3:$M$116,8,FALSE)</f>
        <v xml:space="preserve">Janusz | Konieczny | Dr inż. |  ( 05269 ) </v>
      </c>
      <c r="O236" s="19" t="str">
        <f>VLOOKUP(J236,Prowadzacy!$F$3:$K$116,5,FALSE)</f>
        <v>K36W05D02</v>
      </c>
      <c r="P236" s="20" t="str">
        <f>VLOOKUP(J236,Prowadzacy!$F$3:$K$116,6,FALSE)</f>
        <v>ZUEiEP</v>
      </c>
      <c r="Q236" s="34" t="s">
        <v>398</v>
      </c>
      <c r="R236" s="20" t="str">
        <f>VLOOKUP(Q236,Prowadzacy!$F$3:$K$116,2,FALSE)</f>
        <v>Marek</v>
      </c>
      <c r="S236" s="20" t="str">
        <f>VLOOKUP(Q236,Prowadzacy!$F$3:$K$116,3,FALSE)</f>
        <v>Andrzej</v>
      </c>
      <c r="T236" s="20" t="str">
        <f>VLOOKUP(Q236,Prowadzacy!$F$3:$K$116,4,FALSE)</f>
        <v>Jaworski</v>
      </c>
      <c r="U236" s="20" t="str">
        <f>VLOOKUP(Q236,Prowadzacy!$F$3:$M$116,8,FALSE)</f>
        <v xml:space="preserve">Marek | Jaworski | Dr inż. |  ( 05237 ) </v>
      </c>
      <c r="V236" s="35"/>
      <c r="W236" s="34" t="s">
        <v>217</v>
      </c>
      <c r="X236" s="35"/>
      <c r="Y236" s="34"/>
      <c r="Z236" s="10"/>
      <c r="AA236" s="9"/>
      <c r="AB236" s="9"/>
      <c r="AC236" s="9"/>
      <c r="AD236" s="9"/>
      <c r="AE236" s="9"/>
      <c r="AF236" s="9"/>
      <c r="AG236" s="9"/>
      <c r="AH236" s="9"/>
      <c r="AI236" s="9"/>
      <c r="AJ236" s="9"/>
      <c r="AK236" s="9"/>
    </row>
    <row r="237" spans="1:37" ht="52.5">
      <c r="A237" s="151">
        <v>232</v>
      </c>
      <c r="B237" s="20" t="str">
        <f>VLOOKUP(E237,studia!$F$1:$I$10,2,FALSE)</f>
        <v>Elektrotechnika</v>
      </c>
      <c r="C237" s="20" t="str">
        <f>VLOOKUP(E237,studia!$F$1:$I$10,3,FALSE)</f>
        <v>inż.</v>
      </c>
      <c r="D237" s="20">
        <f>VLOOKUP(E237,studia!$F$1:$I$10,4,FALSE)</f>
        <v>0</v>
      </c>
      <c r="E237" s="35" t="s">
        <v>395</v>
      </c>
      <c r="F237" s="157"/>
      <c r="G237" s="35" t="s">
        <v>520</v>
      </c>
      <c r="H237" s="35" t="s">
        <v>521</v>
      </c>
      <c r="I237" s="35" t="s">
        <v>1749</v>
      </c>
      <c r="J237" s="35" t="s">
        <v>519</v>
      </c>
      <c r="K237" s="19" t="str">
        <f>VLOOKUP(J237,Prowadzacy!$F$3:$J$116,2,FALSE)</f>
        <v>Janusz</v>
      </c>
      <c r="L237" s="19" t="str">
        <f>VLOOKUP(J237,Prowadzacy!$F$3:$K$116,3,FALSE)</f>
        <v>Stanisław</v>
      </c>
      <c r="M237" s="19" t="str">
        <f>VLOOKUP(J237,Prowadzacy!$F$3:$K$116,4,FALSE)</f>
        <v>Konieczny</v>
      </c>
      <c r="N237" s="20" t="str">
        <f>VLOOKUP(J237,Prowadzacy!$F$3:$M$116,8,FALSE)</f>
        <v xml:space="preserve">Janusz | Konieczny | Dr inż. |  ( 05269 ) </v>
      </c>
      <c r="O237" s="19" t="str">
        <f>VLOOKUP(J237,Prowadzacy!$F$3:$K$116,5,FALSE)</f>
        <v>K36W05D02</v>
      </c>
      <c r="P237" s="20" t="str">
        <f>VLOOKUP(J237,Prowadzacy!$F$3:$K$116,6,FALSE)</f>
        <v>ZUEiEP</v>
      </c>
      <c r="Q237" s="34" t="s">
        <v>398</v>
      </c>
      <c r="R237" s="20" t="str">
        <f>VLOOKUP(Q237,Prowadzacy!$F$3:$K$116,2,FALSE)</f>
        <v>Marek</v>
      </c>
      <c r="S237" s="20" t="str">
        <f>VLOOKUP(Q237,Prowadzacy!$F$3:$K$116,3,FALSE)</f>
        <v>Andrzej</v>
      </c>
      <c r="T237" s="20" t="str">
        <f>VLOOKUP(Q237,Prowadzacy!$F$3:$K$116,4,FALSE)</f>
        <v>Jaworski</v>
      </c>
      <c r="U237" s="20" t="str">
        <f>VLOOKUP(Q237,Prowadzacy!$F$3:$M$116,8,FALSE)</f>
        <v xml:space="preserve">Marek | Jaworski | Dr inż. |  ( 05237 ) </v>
      </c>
      <c r="V237" s="35"/>
      <c r="W237" s="34" t="s">
        <v>217</v>
      </c>
      <c r="X237" s="35"/>
      <c r="Y237" s="34"/>
      <c r="Z237" s="10"/>
      <c r="AA237" s="9"/>
      <c r="AB237" s="9"/>
      <c r="AC237" s="9"/>
      <c r="AD237" s="9"/>
      <c r="AE237" s="9"/>
      <c r="AF237" s="9"/>
      <c r="AG237" s="9"/>
      <c r="AH237" s="9"/>
      <c r="AI237" s="9"/>
      <c r="AJ237" s="9"/>
      <c r="AK237" s="9"/>
    </row>
    <row r="238" spans="1:37" ht="52.5">
      <c r="A238" s="151">
        <v>233</v>
      </c>
      <c r="B238" s="20" t="str">
        <f>VLOOKUP(E238,studia!$F$1:$I$10,2,FALSE)</f>
        <v>Elektrotechnika</v>
      </c>
      <c r="C238" s="20" t="str">
        <f>VLOOKUP(E238,studia!$F$1:$I$10,3,FALSE)</f>
        <v>inż.</v>
      </c>
      <c r="D238" s="20">
        <f>VLOOKUP(E238,studia!$F$1:$I$10,4,FALSE)</f>
        <v>0</v>
      </c>
      <c r="E238" s="35" t="s">
        <v>395</v>
      </c>
      <c r="F238" s="158" t="s">
        <v>2179</v>
      </c>
      <c r="G238" s="35" t="s">
        <v>522</v>
      </c>
      <c r="H238" s="35" t="s">
        <v>523</v>
      </c>
      <c r="I238" s="35" t="s">
        <v>1750</v>
      </c>
      <c r="J238" s="35" t="s">
        <v>519</v>
      </c>
      <c r="K238" s="19" t="str">
        <f>VLOOKUP(J238,Prowadzacy!$F$3:$J$116,2,FALSE)</f>
        <v>Janusz</v>
      </c>
      <c r="L238" s="19" t="str">
        <f>VLOOKUP(J238,Prowadzacy!$F$3:$K$116,3,FALSE)</f>
        <v>Stanisław</v>
      </c>
      <c r="M238" s="19" t="str">
        <f>VLOOKUP(J238,Prowadzacy!$F$3:$K$116,4,FALSE)</f>
        <v>Konieczny</v>
      </c>
      <c r="N238" s="20" t="str">
        <f>VLOOKUP(J238,Prowadzacy!$F$3:$M$116,8,FALSE)</f>
        <v xml:space="preserve">Janusz | Konieczny | Dr inż. |  ( 05269 ) </v>
      </c>
      <c r="O238" s="19" t="str">
        <f>VLOOKUP(J238,Prowadzacy!$F$3:$K$116,5,FALSE)</f>
        <v>K36W05D02</v>
      </c>
      <c r="P238" s="20" t="str">
        <f>VLOOKUP(J238,Prowadzacy!$F$3:$K$116,6,FALSE)</f>
        <v>ZUEiEP</v>
      </c>
      <c r="Q238" s="34" t="s">
        <v>417</v>
      </c>
      <c r="R238" s="20" t="str">
        <f>VLOOKUP(Q238,Prowadzacy!$F$3:$K$116,2,FALSE)</f>
        <v>Wiktoria</v>
      </c>
      <c r="S238" s="20" t="str">
        <f>VLOOKUP(Q238,Prowadzacy!$F$3:$K$116,3,FALSE)</f>
        <v>Maria</v>
      </c>
      <c r="T238" s="20" t="str">
        <f>VLOOKUP(Q238,Prowadzacy!$F$3:$K$116,4,FALSE)</f>
        <v>Grycan</v>
      </c>
      <c r="U238" s="20" t="str">
        <f>VLOOKUP(Q238,Prowadzacy!$F$3:$M$116,8,FALSE)</f>
        <v xml:space="preserve">Wiktoria | Grycan | Dr inż. |  ( 05408 ) </v>
      </c>
      <c r="V238" s="35"/>
      <c r="W238" s="34" t="s">
        <v>217</v>
      </c>
      <c r="X238" s="35"/>
      <c r="Y238" s="34"/>
      <c r="Z238" s="10"/>
      <c r="AA238" s="9"/>
      <c r="AB238" s="9"/>
      <c r="AC238" s="9"/>
      <c r="AD238" s="9"/>
      <c r="AE238" s="9"/>
      <c r="AF238" s="9"/>
      <c r="AG238" s="9"/>
      <c r="AH238" s="9"/>
      <c r="AI238" s="9"/>
      <c r="AJ238" s="9"/>
      <c r="AK238" s="9"/>
    </row>
    <row r="239" spans="1:37" ht="52.5">
      <c r="A239" s="151">
        <v>234</v>
      </c>
      <c r="B239" s="20" t="str">
        <f>VLOOKUP(E239,studia!$F$1:$I$10,2,FALSE)</f>
        <v>Elektrotechnika</v>
      </c>
      <c r="C239" s="20" t="str">
        <f>VLOOKUP(E239,studia!$F$1:$I$10,3,FALSE)</f>
        <v>inż.</v>
      </c>
      <c r="D239" s="20">
        <f>VLOOKUP(E239,studia!$F$1:$I$10,4,FALSE)</f>
        <v>0</v>
      </c>
      <c r="E239" s="35" t="s">
        <v>395</v>
      </c>
      <c r="F239" s="157"/>
      <c r="G239" s="35" t="s">
        <v>1751</v>
      </c>
      <c r="H239" s="35" t="s">
        <v>1752</v>
      </c>
      <c r="I239" s="35" t="s">
        <v>1753</v>
      </c>
      <c r="J239" s="35" t="s">
        <v>519</v>
      </c>
      <c r="K239" s="19" t="str">
        <f>VLOOKUP(J239,Prowadzacy!$F$3:$J$116,2,FALSE)</f>
        <v>Janusz</v>
      </c>
      <c r="L239" s="19" t="str">
        <f>VLOOKUP(J239,Prowadzacy!$F$3:$K$116,3,FALSE)</f>
        <v>Stanisław</v>
      </c>
      <c r="M239" s="19" t="str">
        <f>VLOOKUP(J239,Prowadzacy!$F$3:$K$116,4,FALSE)</f>
        <v>Konieczny</v>
      </c>
      <c r="N239" s="20" t="str">
        <f>VLOOKUP(J239,Prowadzacy!$F$3:$M$116,8,FALSE)</f>
        <v xml:space="preserve">Janusz | Konieczny | Dr inż. |  ( 05269 ) </v>
      </c>
      <c r="O239" s="19" t="str">
        <f>VLOOKUP(J239,Prowadzacy!$F$3:$K$116,5,FALSE)</f>
        <v>K36W05D02</v>
      </c>
      <c r="P239" s="20" t="str">
        <f>VLOOKUP(J239,Prowadzacy!$F$3:$K$116,6,FALSE)</f>
        <v>ZUEiEP</v>
      </c>
      <c r="Q239" s="34" t="s">
        <v>417</v>
      </c>
      <c r="R239" s="20" t="str">
        <f>VLOOKUP(Q239,Prowadzacy!$F$3:$K$116,2,FALSE)</f>
        <v>Wiktoria</v>
      </c>
      <c r="S239" s="20" t="str">
        <f>VLOOKUP(Q239,Prowadzacy!$F$3:$K$116,3,FALSE)</f>
        <v>Maria</v>
      </c>
      <c r="T239" s="20" t="str">
        <f>VLOOKUP(Q239,Prowadzacy!$F$3:$K$116,4,FALSE)</f>
        <v>Grycan</v>
      </c>
      <c r="U239" s="20" t="str">
        <f>VLOOKUP(Q239,Prowadzacy!$F$3:$M$116,8,FALSE)</f>
        <v xml:space="preserve">Wiktoria | Grycan | Dr inż. |  ( 05408 ) </v>
      </c>
      <c r="V239" s="35"/>
      <c r="W239" s="34" t="s">
        <v>217</v>
      </c>
      <c r="X239" s="35"/>
      <c r="Y239" s="34"/>
      <c r="Z239" s="10"/>
      <c r="AA239" s="9"/>
      <c r="AB239" s="9"/>
      <c r="AC239" s="9"/>
      <c r="AD239" s="9"/>
      <c r="AE239" s="9"/>
      <c r="AF239" s="9"/>
      <c r="AG239" s="9"/>
      <c r="AH239" s="9"/>
      <c r="AI239" s="9"/>
      <c r="AJ239" s="9"/>
      <c r="AK239" s="9"/>
    </row>
    <row r="240" spans="1:37" s="139" customFormat="1" ht="52.5">
      <c r="A240" s="151">
        <v>235</v>
      </c>
      <c r="B240" s="136" t="str">
        <f>VLOOKUP(E240,studia!$F$1:$I$10,2,FALSE)</f>
        <v>Elektrotechnika</v>
      </c>
      <c r="C240" s="136" t="str">
        <f>VLOOKUP(E240,studia!$F$1:$I$10,3,FALSE)</f>
        <v>inż.</v>
      </c>
      <c r="D240" s="136">
        <f>VLOOKUP(E240,studia!$F$1:$I$10,4,FALSE)</f>
        <v>0</v>
      </c>
      <c r="E240" s="35" t="s">
        <v>395</v>
      </c>
      <c r="F240" s="158" t="s">
        <v>2179</v>
      </c>
      <c r="G240" s="35" t="s">
        <v>524</v>
      </c>
      <c r="H240" s="35" t="s">
        <v>525</v>
      </c>
      <c r="I240" s="35" t="s">
        <v>1754</v>
      </c>
      <c r="J240" s="35" t="s">
        <v>519</v>
      </c>
      <c r="K240" s="19" t="str">
        <f>VLOOKUP(J240,Prowadzacy!$F$3:$J$116,2,FALSE)</f>
        <v>Janusz</v>
      </c>
      <c r="L240" s="19" t="str">
        <f>VLOOKUP(J240,Prowadzacy!$F$3:$K$116,3,FALSE)</f>
        <v>Stanisław</v>
      </c>
      <c r="M240" s="19" t="str">
        <f>VLOOKUP(J240,Prowadzacy!$F$3:$K$116,4,FALSE)</f>
        <v>Konieczny</v>
      </c>
      <c r="N240" s="20" t="str">
        <f>VLOOKUP(J240,Prowadzacy!$F$3:$M$116,8,FALSE)</f>
        <v xml:space="preserve">Janusz | Konieczny | Dr inż. |  ( 05269 ) </v>
      </c>
      <c r="O240" s="19" t="str">
        <f>VLOOKUP(J240,Prowadzacy!$F$3:$K$116,5,FALSE)</f>
        <v>K36W05D02</v>
      </c>
      <c r="P240" s="20" t="str">
        <f>VLOOKUP(J240,Prowadzacy!$F$3:$K$116,6,FALSE)</f>
        <v>ZUEiEP</v>
      </c>
      <c r="Q240" s="34" t="s">
        <v>398</v>
      </c>
      <c r="R240" s="20" t="str">
        <f>VLOOKUP(Q240,Prowadzacy!$F$3:$K$116,2,FALSE)</f>
        <v>Marek</v>
      </c>
      <c r="S240" s="20" t="str">
        <f>VLOOKUP(Q240,Prowadzacy!$F$3:$K$116,3,FALSE)</f>
        <v>Andrzej</v>
      </c>
      <c r="T240" s="20" t="str">
        <f>VLOOKUP(Q240,Prowadzacy!$F$3:$K$116,4,FALSE)</f>
        <v>Jaworski</v>
      </c>
      <c r="U240" s="20" t="str">
        <f>VLOOKUP(Q240,Prowadzacy!$F$3:$M$116,8,FALSE)</f>
        <v xml:space="preserve">Marek | Jaworski | Dr inż. |  ( 05237 ) </v>
      </c>
      <c r="V240" s="35"/>
      <c r="W240" s="34" t="s">
        <v>217</v>
      </c>
      <c r="X240" s="35"/>
      <c r="Y240" s="34"/>
      <c r="Z240" s="138"/>
      <c r="AA240" s="136"/>
      <c r="AB240" s="136"/>
      <c r="AC240" s="136"/>
      <c r="AD240" s="136"/>
      <c r="AE240" s="136"/>
      <c r="AF240" s="136"/>
      <c r="AG240" s="136"/>
      <c r="AH240" s="136"/>
      <c r="AI240" s="136"/>
      <c r="AJ240" s="136"/>
      <c r="AK240" s="136"/>
    </row>
    <row r="241" spans="1:37" s="139" customFormat="1" ht="78">
      <c r="A241" s="151">
        <v>236</v>
      </c>
      <c r="B241" s="136" t="str">
        <f>VLOOKUP(E241,studia!$F$1:$I$10,2,FALSE)</f>
        <v>Elektrotechnika</v>
      </c>
      <c r="C241" s="136" t="str">
        <f>VLOOKUP(E241,studia!$F$1:$I$10,3,FALSE)</f>
        <v>inż.</v>
      </c>
      <c r="D241" s="136">
        <f>VLOOKUP(E241,studia!$F$1:$I$10,4,FALSE)</f>
        <v>0</v>
      </c>
      <c r="E241" s="35" t="s">
        <v>395</v>
      </c>
      <c r="F241" s="158" t="s">
        <v>2179</v>
      </c>
      <c r="G241" s="35" t="s">
        <v>875</v>
      </c>
      <c r="H241" s="35" t="s">
        <v>876</v>
      </c>
      <c r="I241" s="35" t="s">
        <v>877</v>
      </c>
      <c r="J241" s="35" t="s">
        <v>871</v>
      </c>
      <c r="K241" s="19" t="str">
        <f>VLOOKUP(J241,Prowadzacy!$F$3:$J$116,2,FALSE)</f>
        <v>Robert</v>
      </c>
      <c r="L241" s="19" t="str">
        <f>VLOOKUP(J241,Prowadzacy!$F$3:$K$116,3,FALSE)</f>
        <v>Stanisław</v>
      </c>
      <c r="M241" s="19" t="str">
        <f>VLOOKUP(J241,Prowadzacy!$F$3:$K$116,4,FALSE)</f>
        <v>Łukomski</v>
      </c>
      <c r="N241" s="20" t="str">
        <f>VLOOKUP(J241,Prowadzacy!$F$3:$M$116,8,FALSE)</f>
        <v xml:space="preserve">Robert | Łukomski | Dr inż. |  ( 05216 ) </v>
      </c>
      <c r="O241" s="19" t="str">
        <f>VLOOKUP(J241,Prowadzacy!$F$3:$K$116,5,FALSE)</f>
        <v>K36W05D02</v>
      </c>
      <c r="P241" s="20" t="str">
        <f>VLOOKUP(J241,Prowadzacy!$F$3:$K$116,6,FALSE)</f>
        <v>ZSS</v>
      </c>
      <c r="Q241" s="34" t="s">
        <v>914</v>
      </c>
      <c r="R241" s="20" t="str">
        <f>VLOOKUP(Q241,Prowadzacy!$F$3:$K$116,2,FALSE)</f>
        <v>Marek</v>
      </c>
      <c r="S241" s="20" t="str">
        <f>VLOOKUP(Q241,Prowadzacy!$F$3:$K$116,3,FALSE)</f>
        <v>Aleksander</v>
      </c>
      <c r="T241" s="20" t="str">
        <f>VLOOKUP(Q241,Prowadzacy!$F$3:$K$116,4,FALSE)</f>
        <v>Kott</v>
      </c>
      <c r="U241" s="20" t="str">
        <f>VLOOKUP(Q241,Prowadzacy!$F$3:$M$116,8,FALSE)</f>
        <v xml:space="preserve">Marek | Kott | Dr inż. |  ( 05297 ) </v>
      </c>
      <c r="V241" s="35"/>
      <c r="W241" s="34" t="s">
        <v>217</v>
      </c>
      <c r="X241" s="35"/>
      <c r="Y241" s="34"/>
      <c r="Z241" s="138"/>
      <c r="AA241" s="136"/>
      <c r="AB241" s="136"/>
      <c r="AC241" s="136"/>
      <c r="AD241" s="136"/>
      <c r="AE241" s="136"/>
      <c r="AF241" s="136"/>
      <c r="AG241" s="136"/>
      <c r="AH241" s="136"/>
      <c r="AI241" s="136"/>
      <c r="AJ241" s="136"/>
      <c r="AK241" s="136"/>
    </row>
    <row r="242" spans="1:37" ht="78">
      <c r="A242" s="151">
        <v>237</v>
      </c>
      <c r="B242" s="20" t="str">
        <f>VLOOKUP(E242,studia!$F$1:$I$10,2,FALSE)</f>
        <v>Elektrotechnika</v>
      </c>
      <c r="C242" s="20" t="str">
        <f>VLOOKUP(E242,studia!$F$1:$I$10,3,FALSE)</f>
        <v>inż.</v>
      </c>
      <c r="D242" s="20">
        <f>VLOOKUP(E242,studia!$F$1:$I$10,4,FALSE)</f>
        <v>0</v>
      </c>
      <c r="E242" s="35" t="s">
        <v>395</v>
      </c>
      <c r="F242" s="158" t="s">
        <v>2179</v>
      </c>
      <c r="G242" s="35" t="s">
        <v>878</v>
      </c>
      <c r="H242" s="35" t="s">
        <v>879</v>
      </c>
      <c r="I242" s="35" t="s">
        <v>880</v>
      </c>
      <c r="J242" s="35" t="s">
        <v>871</v>
      </c>
      <c r="K242" s="19" t="str">
        <f>VLOOKUP(J242,Prowadzacy!$F$3:$J$116,2,FALSE)</f>
        <v>Robert</v>
      </c>
      <c r="L242" s="19" t="str">
        <f>VLOOKUP(J242,Prowadzacy!$F$3:$K$116,3,FALSE)</f>
        <v>Stanisław</v>
      </c>
      <c r="M242" s="19" t="str">
        <f>VLOOKUP(J242,Prowadzacy!$F$3:$K$116,4,FALSE)</f>
        <v>Łukomski</v>
      </c>
      <c r="N242" s="20" t="str">
        <f>VLOOKUP(J242,Prowadzacy!$F$3:$M$116,8,FALSE)</f>
        <v xml:space="preserve">Robert | Łukomski | Dr inż. |  ( 05216 ) </v>
      </c>
      <c r="O242" s="19" t="str">
        <f>VLOOKUP(J242,Prowadzacy!$F$3:$K$116,5,FALSE)</f>
        <v>K36W05D02</v>
      </c>
      <c r="P242" s="20" t="str">
        <f>VLOOKUP(J242,Prowadzacy!$F$3:$K$116,6,FALSE)</f>
        <v>ZSS</v>
      </c>
      <c r="Q242" s="34" t="s">
        <v>914</v>
      </c>
      <c r="R242" s="20" t="str">
        <f>VLOOKUP(Q242,Prowadzacy!$F$3:$K$116,2,FALSE)</f>
        <v>Marek</v>
      </c>
      <c r="S242" s="20" t="str">
        <f>VLOOKUP(Q242,Prowadzacy!$F$3:$K$116,3,FALSE)</f>
        <v>Aleksander</v>
      </c>
      <c r="T242" s="20" t="str">
        <f>VLOOKUP(Q242,Prowadzacy!$F$3:$K$116,4,FALSE)</f>
        <v>Kott</v>
      </c>
      <c r="U242" s="20" t="str">
        <f>VLOOKUP(Q242,Prowadzacy!$F$3:$M$116,8,FALSE)</f>
        <v xml:space="preserve">Marek | Kott | Dr inż. |  ( 05297 ) </v>
      </c>
      <c r="V242" s="35"/>
      <c r="W242" s="34" t="s">
        <v>217</v>
      </c>
      <c r="X242" s="35"/>
      <c r="Y242" s="34"/>
      <c r="Z242" s="10"/>
      <c r="AA242" s="9"/>
      <c r="AB242" s="9"/>
      <c r="AC242" s="9"/>
      <c r="AD242" s="9"/>
      <c r="AE242" s="9"/>
      <c r="AF242" s="9"/>
      <c r="AG242" s="9"/>
      <c r="AH242" s="9"/>
      <c r="AI242" s="9"/>
      <c r="AJ242" s="9"/>
      <c r="AK242" s="9"/>
    </row>
    <row r="243" spans="1:37" ht="78">
      <c r="A243" s="151">
        <v>238</v>
      </c>
      <c r="B243" s="20" t="str">
        <f>VLOOKUP(E243,studia!$F$1:$I$10,2,FALSE)</f>
        <v>Elektrotechnika</v>
      </c>
      <c r="C243" s="20" t="str">
        <f>VLOOKUP(E243,studia!$F$1:$I$10,3,FALSE)</f>
        <v>inż.</v>
      </c>
      <c r="D243" s="20">
        <f>VLOOKUP(E243,studia!$F$1:$I$10,4,FALSE)</f>
        <v>0</v>
      </c>
      <c r="E243" s="35" t="s">
        <v>395</v>
      </c>
      <c r="F243" s="158" t="s">
        <v>2179</v>
      </c>
      <c r="G243" s="35" t="s">
        <v>881</v>
      </c>
      <c r="H243" s="35" t="s">
        <v>882</v>
      </c>
      <c r="I243" s="35" t="s">
        <v>883</v>
      </c>
      <c r="J243" s="35" t="s">
        <v>871</v>
      </c>
      <c r="K243" s="19" t="str">
        <f>VLOOKUP(J243,Prowadzacy!$F$3:$J$116,2,FALSE)</f>
        <v>Robert</v>
      </c>
      <c r="L243" s="19" t="str">
        <f>VLOOKUP(J243,Prowadzacy!$F$3:$K$116,3,FALSE)</f>
        <v>Stanisław</v>
      </c>
      <c r="M243" s="19" t="str">
        <f>VLOOKUP(J243,Prowadzacy!$F$3:$K$116,4,FALSE)</f>
        <v>Łukomski</v>
      </c>
      <c r="N243" s="20" t="str">
        <f>VLOOKUP(J243,Prowadzacy!$F$3:$M$116,8,FALSE)</f>
        <v xml:space="preserve">Robert | Łukomski | Dr inż. |  ( 05216 ) </v>
      </c>
      <c r="O243" s="19" t="str">
        <f>VLOOKUP(J243,Prowadzacy!$F$3:$K$116,5,FALSE)</f>
        <v>K36W05D02</v>
      </c>
      <c r="P243" s="20" t="str">
        <f>VLOOKUP(J243,Prowadzacy!$F$3:$K$116,6,FALSE)</f>
        <v>ZSS</v>
      </c>
      <c r="Q243" s="34" t="s">
        <v>914</v>
      </c>
      <c r="R243" s="20" t="str">
        <f>VLOOKUP(Q243,Prowadzacy!$F$3:$K$116,2,FALSE)</f>
        <v>Marek</v>
      </c>
      <c r="S243" s="20" t="str">
        <f>VLOOKUP(Q243,Prowadzacy!$F$3:$K$116,3,FALSE)</f>
        <v>Aleksander</v>
      </c>
      <c r="T243" s="20" t="str">
        <f>VLOOKUP(Q243,Prowadzacy!$F$3:$K$116,4,FALSE)</f>
        <v>Kott</v>
      </c>
      <c r="U243" s="20" t="str">
        <f>VLOOKUP(Q243,Prowadzacy!$F$3:$M$116,8,FALSE)</f>
        <v xml:space="preserve">Marek | Kott | Dr inż. |  ( 05297 ) </v>
      </c>
      <c r="V243" s="35"/>
      <c r="W243" s="34" t="s">
        <v>217</v>
      </c>
      <c r="X243" s="35"/>
      <c r="Y243" s="34"/>
      <c r="Z243" s="10"/>
      <c r="AA243" s="9"/>
      <c r="AB243" s="9"/>
      <c r="AC243" s="9"/>
      <c r="AD243" s="9"/>
      <c r="AE243" s="9"/>
      <c r="AF243" s="9"/>
      <c r="AG243" s="9"/>
      <c r="AH243" s="9"/>
      <c r="AI243" s="9"/>
      <c r="AJ243" s="9"/>
      <c r="AK243" s="9"/>
    </row>
    <row r="244" spans="1:37" ht="39.75">
      <c r="A244" s="151">
        <v>239</v>
      </c>
      <c r="B244" s="20" t="str">
        <f>VLOOKUP(E244,studia!$F$1:$I$10,2,FALSE)</f>
        <v>Elektrotechnika</v>
      </c>
      <c r="C244" s="20" t="str">
        <f>VLOOKUP(E244,studia!$F$1:$I$10,3,FALSE)</f>
        <v>inż.</v>
      </c>
      <c r="D244" s="20">
        <f>VLOOKUP(E244,studia!$F$1:$I$10,4,FALSE)</f>
        <v>0</v>
      </c>
      <c r="E244" s="35" t="s">
        <v>395</v>
      </c>
      <c r="F244" s="157"/>
      <c r="G244" s="35" t="s">
        <v>831</v>
      </c>
      <c r="H244" s="35" t="s">
        <v>832</v>
      </c>
      <c r="I244" s="35" t="s">
        <v>1755</v>
      </c>
      <c r="J244" s="35" t="s">
        <v>833</v>
      </c>
      <c r="K244" s="19" t="str">
        <f>VLOOKUP(J244,Prowadzacy!$F$3:$J$116,2,FALSE)</f>
        <v>Tomasz</v>
      </c>
      <c r="L244" s="19" t="str">
        <f>VLOOKUP(J244,Prowadzacy!$F$3:$K$116,3,FALSE)</f>
        <v>Kazimierz</v>
      </c>
      <c r="M244" s="19" t="str">
        <f>VLOOKUP(J244,Prowadzacy!$F$3:$K$116,4,FALSE)</f>
        <v>Okoń</v>
      </c>
      <c r="N244" s="20" t="str">
        <f>VLOOKUP(J244,Prowadzacy!$F$3:$M$116,8,FALSE)</f>
        <v xml:space="preserve">Tomasz | Okoń | Dr inż. |  ( 05401 ) </v>
      </c>
      <c r="O244" s="19" t="str">
        <f>VLOOKUP(J244,Prowadzacy!$F$3:$K$116,5,FALSE)</f>
        <v>K36W05D02</v>
      </c>
      <c r="P244" s="20" t="str">
        <f>VLOOKUP(J244,Prowadzacy!$F$3:$K$116,6,FALSE)</f>
        <v>ZSS</v>
      </c>
      <c r="Q244" s="34" t="s">
        <v>871</v>
      </c>
      <c r="R244" s="20" t="str">
        <f>VLOOKUP(Q244,Prowadzacy!$F$3:$K$116,2,FALSE)</f>
        <v>Robert</v>
      </c>
      <c r="S244" s="20" t="str">
        <f>VLOOKUP(Q244,Prowadzacy!$F$3:$K$116,3,FALSE)</f>
        <v>Stanisław</v>
      </c>
      <c r="T244" s="20" t="str">
        <f>VLOOKUP(Q244,Prowadzacy!$F$3:$K$116,4,FALSE)</f>
        <v>Łukomski</v>
      </c>
      <c r="U244" s="20" t="str">
        <f>VLOOKUP(Q244,Prowadzacy!$F$3:$M$116,8,FALSE)</f>
        <v xml:space="preserve">Robert | Łukomski | Dr inż. |  ( 05216 ) </v>
      </c>
      <c r="V244" s="35"/>
      <c r="W244" s="34" t="s">
        <v>217</v>
      </c>
      <c r="X244" s="35"/>
      <c r="Y244" s="34"/>
      <c r="Z244" s="10"/>
      <c r="AA244" s="9"/>
      <c r="AB244" s="9"/>
      <c r="AC244" s="9"/>
      <c r="AD244" s="9"/>
      <c r="AE244" s="9"/>
      <c r="AF244" s="9"/>
      <c r="AG244" s="9"/>
      <c r="AH244" s="9"/>
      <c r="AI244" s="9"/>
      <c r="AJ244" s="9"/>
      <c r="AK244" s="9"/>
    </row>
    <row r="245" spans="1:37" ht="90.75">
      <c r="A245" s="151">
        <v>240</v>
      </c>
      <c r="B245" s="20" t="str">
        <f>VLOOKUP(E245,studia!$F$1:$I$10,2,FALSE)</f>
        <v>Elektrotechnika</v>
      </c>
      <c r="C245" s="20" t="str">
        <f>VLOOKUP(E245,studia!$F$1:$I$10,3,FALSE)</f>
        <v>inż.</v>
      </c>
      <c r="D245" s="20">
        <f>VLOOKUP(E245,studia!$F$1:$I$10,4,FALSE)</f>
        <v>0</v>
      </c>
      <c r="E245" s="35" t="s">
        <v>395</v>
      </c>
      <c r="F245" s="157"/>
      <c r="G245" s="35" t="s">
        <v>931</v>
      </c>
      <c r="H245" s="35" t="s">
        <v>932</v>
      </c>
      <c r="I245" s="35" t="s">
        <v>933</v>
      </c>
      <c r="J245" s="35" t="s">
        <v>658</v>
      </c>
      <c r="K245" s="19" t="str">
        <f>VLOOKUP(J245,Prowadzacy!$F$3:$J$116,2,FALSE)</f>
        <v>Piotr</v>
      </c>
      <c r="L245" s="19" t="str">
        <f>VLOOKUP(J245,Prowadzacy!$F$3:$K$116,3,FALSE)</f>
        <v>Eugeniusz</v>
      </c>
      <c r="M245" s="19" t="str">
        <f>VLOOKUP(J245,Prowadzacy!$F$3:$K$116,4,FALSE)</f>
        <v>Pierz</v>
      </c>
      <c r="N245" s="20" t="str">
        <f>VLOOKUP(J245,Prowadzacy!$F$3:$M$116,8,FALSE)</f>
        <v xml:space="preserve">Piotr | Pierz | Dr inż. |  ( 05232 ) </v>
      </c>
      <c r="O245" s="19" t="str">
        <f>VLOOKUP(J245,Prowadzacy!$F$3:$K$116,5,FALSE)</f>
        <v>K36W05D02</v>
      </c>
      <c r="P245" s="20" t="str">
        <f>VLOOKUP(J245,Prowadzacy!$F$3:$K$116,6,FALSE)</f>
        <v>ZAS</v>
      </c>
      <c r="Q245" s="34" t="s">
        <v>771</v>
      </c>
      <c r="R245" s="20" t="str">
        <f>VLOOKUP(Q245,Prowadzacy!$F$3:$K$116,2,FALSE)</f>
        <v>Janusz</v>
      </c>
      <c r="S245" s="20" t="str">
        <f>VLOOKUP(Q245,Prowadzacy!$F$3:$K$116,3,FALSE)</f>
        <v>Kazimierz</v>
      </c>
      <c r="T245" s="20" t="str">
        <f>VLOOKUP(Q245,Prowadzacy!$F$3:$K$116,4,FALSE)</f>
        <v>Staszewski</v>
      </c>
      <c r="U245" s="20" t="str">
        <f>VLOOKUP(Q245,Prowadzacy!$F$3:$M$116,8,FALSE)</f>
        <v xml:space="preserve">Janusz | Staszewski | Dr inż. |  ( 05263 ) </v>
      </c>
      <c r="V245" s="35"/>
      <c r="W245" s="34" t="s">
        <v>217</v>
      </c>
      <c r="X245" s="35"/>
      <c r="Y245" s="34"/>
      <c r="Z245" s="10"/>
      <c r="AA245" s="9"/>
      <c r="AB245" s="9"/>
      <c r="AC245" s="9"/>
      <c r="AD245" s="9"/>
      <c r="AE245" s="9"/>
      <c r="AF245" s="9"/>
      <c r="AG245" s="9"/>
      <c r="AH245" s="9"/>
      <c r="AI245" s="9"/>
      <c r="AJ245" s="9"/>
      <c r="AK245" s="9"/>
    </row>
    <row r="246" spans="1:37" ht="65.25">
      <c r="A246" s="151">
        <v>241</v>
      </c>
      <c r="B246" s="20" t="str">
        <f>VLOOKUP(E246,studia!$F$1:$I$10,2,FALSE)</f>
        <v>Elektrotechnika</v>
      </c>
      <c r="C246" s="20" t="str">
        <f>VLOOKUP(E246,studia!$F$1:$I$10,3,FALSE)</f>
        <v>inż.</v>
      </c>
      <c r="D246" s="20">
        <f>VLOOKUP(E246,studia!$F$1:$I$10,4,FALSE)</f>
        <v>0</v>
      </c>
      <c r="E246" s="35" t="s">
        <v>395</v>
      </c>
      <c r="F246" s="158" t="s">
        <v>2179</v>
      </c>
      <c r="G246" s="35" t="s">
        <v>793</v>
      </c>
      <c r="H246" s="35" t="s">
        <v>794</v>
      </c>
      <c r="I246" s="35" t="s">
        <v>795</v>
      </c>
      <c r="J246" s="35" t="s">
        <v>703</v>
      </c>
      <c r="K246" s="19" t="str">
        <f>VLOOKUP(J246,Prowadzacy!$F$3:$J$116,2,FALSE)</f>
        <v>Paweł</v>
      </c>
      <c r="L246" s="19" t="str">
        <f>VLOOKUP(J246,Prowadzacy!$F$3:$K$116,3,FALSE)</f>
        <v>Adam</v>
      </c>
      <c r="M246" s="19" t="str">
        <f>VLOOKUP(J246,Prowadzacy!$F$3:$K$116,4,FALSE)</f>
        <v>Regulski</v>
      </c>
      <c r="N246" s="20" t="str">
        <f>VLOOKUP(J246,Prowadzacy!$F$3:$M$116,8,FALSE)</f>
        <v xml:space="preserve">Paweł | Regulski | Dr inż. |  ( 52340 ) </v>
      </c>
      <c r="O246" s="19" t="str">
        <f>VLOOKUP(J246,Prowadzacy!$F$3:$K$116,5,FALSE)</f>
        <v>K36W05D02</v>
      </c>
      <c r="P246" s="20" t="str">
        <f>VLOOKUP(J246,Prowadzacy!$F$3:$K$116,6,FALSE)</f>
        <v>ZAS</v>
      </c>
      <c r="Q246" s="34" t="s">
        <v>753</v>
      </c>
      <c r="R246" s="20" t="str">
        <f>VLOOKUP(Q246,Prowadzacy!$F$3:$K$116,2,FALSE)</f>
        <v>Daniel</v>
      </c>
      <c r="S246" s="20" t="str">
        <f>VLOOKUP(Q246,Prowadzacy!$F$3:$K$116,3,FALSE)</f>
        <v>Łukasz</v>
      </c>
      <c r="T246" s="20" t="str">
        <f>VLOOKUP(Q246,Prowadzacy!$F$3:$K$116,4,FALSE)</f>
        <v>Bejmert</v>
      </c>
      <c r="U246" s="20" t="str">
        <f>VLOOKUP(Q246,Prowadzacy!$F$3:$M$116,8,FALSE)</f>
        <v xml:space="preserve">Daniel | Bejmert | Dr inż. |  ( 05285 ) </v>
      </c>
      <c r="V246" s="35"/>
      <c r="W246" s="34" t="s">
        <v>217</v>
      </c>
      <c r="X246" s="35"/>
      <c r="Y246" s="34"/>
      <c r="Z246" s="10"/>
      <c r="AA246" s="9"/>
      <c r="AB246" s="9"/>
      <c r="AC246" s="9"/>
      <c r="AD246" s="9"/>
      <c r="AE246" s="9"/>
      <c r="AF246" s="9"/>
      <c r="AG246" s="9"/>
      <c r="AH246" s="9"/>
      <c r="AI246" s="9"/>
      <c r="AJ246" s="9"/>
      <c r="AK246" s="9"/>
    </row>
    <row r="247" spans="1:37" ht="65.25">
      <c r="A247" s="151">
        <v>242</v>
      </c>
      <c r="B247" s="20" t="str">
        <f>VLOOKUP(E247,studia!$F$1:$I$10,2,FALSE)</f>
        <v>Elektrotechnika</v>
      </c>
      <c r="C247" s="20" t="str">
        <f>VLOOKUP(E247,studia!$F$1:$I$10,3,FALSE)</f>
        <v>inż.</v>
      </c>
      <c r="D247" s="20">
        <f>VLOOKUP(E247,studia!$F$1:$I$10,4,FALSE)</f>
        <v>0</v>
      </c>
      <c r="E247" s="35" t="s">
        <v>395</v>
      </c>
      <c r="F247" s="157"/>
      <c r="G247" s="35" t="s">
        <v>668</v>
      </c>
      <c r="H247" s="35" t="s">
        <v>669</v>
      </c>
      <c r="I247" s="35" t="s">
        <v>670</v>
      </c>
      <c r="J247" s="35" t="s">
        <v>671</v>
      </c>
      <c r="K247" s="19" t="str">
        <f>VLOOKUP(J247,Prowadzacy!$F$3:$J$116,2,FALSE)</f>
        <v>Eugeniusz</v>
      </c>
      <c r="L247" s="19">
        <f>VLOOKUP(J247,Prowadzacy!$F$3:$K$116,3,FALSE)</f>
        <v>0</v>
      </c>
      <c r="M247" s="19" t="str">
        <f>VLOOKUP(J247,Prowadzacy!$F$3:$K$116,4,FALSE)</f>
        <v>Rosołowski</v>
      </c>
      <c r="N247" s="20" t="str">
        <f>VLOOKUP(J247,Prowadzacy!$F$3:$M$116,8,FALSE)</f>
        <v xml:space="preserve">Eugeniusz | Rosołowski | Prof. dr hab. inż. |  ( 05242 ) </v>
      </c>
      <c r="O247" s="19" t="str">
        <f>VLOOKUP(J247,Prowadzacy!$F$3:$K$116,5,FALSE)</f>
        <v>K36W05D02</v>
      </c>
      <c r="P247" s="20" t="str">
        <f>VLOOKUP(J247,Prowadzacy!$F$3:$K$116,6,FALSE)</f>
        <v>ZAS</v>
      </c>
      <c r="Q247" s="34" t="s">
        <v>658</v>
      </c>
      <c r="R247" s="20" t="str">
        <f>VLOOKUP(Q247,Prowadzacy!$F$3:$K$116,2,FALSE)</f>
        <v>Piotr</v>
      </c>
      <c r="S247" s="20" t="str">
        <f>VLOOKUP(Q247,Prowadzacy!$F$3:$K$116,3,FALSE)</f>
        <v>Eugeniusz</v>
      </c>
      <c r="T247" s="20" t="str">
        <f>VLOOKUP(Q247,Prowadzacy!$F$3:$K$116,4,FALSE)</f>
        <v>Pierz</v>
      </c>
      <c r="U247" s="20" t="str">
        <f>VLOOKUP(Q247,Prowadzacy!$F$3:$M$116,8,FALSE)</f>
        <v xml:space="preserve">Piotr | Pierz | Dr inż. |  ( 05232 ) </v>
      </c>
      <c r="V247" s="35"/>
      <c r="W247" s="34" t="s">
        <v>217</v>
      </c>
      <c r="X247" s="35"/>
      <c r="Y247" s="34"/>
      <c r="Z247" s="10"/>
      <c r="AA247" s="9"/>
      <c r="AB247" s="9"/>
      <c r="AC247" s="9"/>
      <c r="AD247" s="9"/>
      <c r="AE247" s="9"/>
      <c r="AF247" s="9"/>
      <c r="AG247" s="9"/>
      <c r="AH247" s="9"/>
      <c r="AI247" s="9"/>
      <c r="AJ247" s="9"/>
      <c r="AK247" s="9"/>
    </row>
    <row r="248" spans="1:37" ht="39.75">
      <c r="A248" s="151">
        <v>243</v>
      </c>
      <c r="B248" s="20" t="str">
        <f>VLOOKUP(E248,studia!$F$1:$I$10,2,FALSE)</f>
        <v>Elektrotechnika</v>
      </c>
      <c r="C248" s="20" t="str">
        <f>VLOOKUP(E248,studia!$F$1:$I$10,3,FALSE)</f>
        <v>inż.</v>
      </c>
      <c r="D248" s="20">
        <f>VLOOKUP(E248,studia!$F$1:$I$10,4,FALSE)</f>
        <v>0</v>
      </c>
      <c r="E248" s="35" t="s">
        <v>395</v>
      </c>
      <c r="F248" s="158" t="s">
        <v>2179</v>
      </c>
      <c r="G248" s="35" t="s">
        <v>775</v>
      </c>
      <c r="H248" s="35" t="s">
        <v>776</v>
      </c>
      <c r="I248" s="35" t="s">
        <v>777</v>
      </c>
      <c r="J248" s="35" t="s">
        <v>771</v>
      </c>
      <c r="K248" s="19" t="str">
        <f>VLOOKUP(J248,Prowadzacy!$F$3:$J$116,2,FALSE)</f>
        <v>Janusz</v>
      </c>
      <c r="L248" s="19" t="str">
        <f>VLOOKUP(J248,Prowadzacy!$F$3:$K$116,3,FALSE)</f>
        <v>Kazimierz</v>
      </c>
      <c r="M248" s="19" t="str">
        <f>VLOOKUP(J248,Prowadzacy!$F$3:$K$116,4,FALSE)</f>
        <v>Staszewski</v>
      </c>
      <c r="N248" s="20" t="str">
        <f>VLOOKUP(J248,Prowadzacy!$F$3:$M$116,8,FALSE)</f>
        <v xml:space="preserve">Janusz | Staszewski | Dr inż. |  ( 05263 ) </v>
      </c>
      <c r="O248" s="19" t="str">
        <f>VLOOKUP(J248,Prowadzacy!$F$3:$K$116,5,FALSE)</f>
        <v>K36W05D02</v>
      </c>
      <c r="P248" s="20" t="str">
        <f>VLOOKUP(J248,Prowadzacy!$F$3:$K$116,6,FALSE)</f>
        <v>ZAS</v>
      </c>
      <c r="Q248" s="34" t="s">
        <v>658</v>
      </c>
      <c r="R248" s="20" t="str">
        <f>VLOOKUP(Q248,Prowadzacy!$F$3:$K$116,2,FALSE)</f>
        <v>Piotr</v>
      </c>
      <c r="S248" s="20" t="str">
        <f>VLOOKUP(Q248,Prowadzacy!$F$3:$K$116,3,FALSE)</f>
        <v>Eugeniusz</v>
      </c>
      <c r="T248" s="20" t="str">
        <f>VLOOKUP(Q248,Prowadzacy!$F$3:$K$116,4,FALSE)</f>
        <v>Pierz</v>
      </c>
      <c r="U248" s="20" t="str">
        <f>VLOOKUP(Q248,Prowadzacy!$F$3:$M$116,8,FALSE)</f>
        <v xml:space="preserve">Piotr | Pierz | Dr inż. |  ( 05232 ) </v>
      </c>
      <c r="V248" s="35"/>
      <c r="W248" s="34" t="s">
        <v>217</v>
      </c>
      <c r="X248" s="35"/>
      <c r="Y248" s="34"/>
      <c r="Z248" s="10"/>
      <c r="AA248" s="9"/>
      <c r="AB248" s="9"/>
      <c r="AC248" s="9"/>
      <c r="AD248" s="9"/>
      <c r="AE248" s="9"/>
      <c r="AF248" s="9"/>
      <c r="AG248" s="9"/>
      <c r="AH248" s="9"/>
      <c r="AI248" s="9"/>
      <c r="AJ248" s="9"/>
      <c r="AK248" s="9"/>
    </row>
    <row r="249" spans="1:37" ht="65.25">
      <c r="A249" s="151">
        <v>244</v>
      </c>
      <c r="B249" s="20" t="str">
        <f>VLOOKUP(E249,studia!$F$1:$I$10,2,FALSE)</f>
        <v>Elektrotechnika</v>
      </c>
      <c r="C249" s="20" t="str">
        <f>VLOOKUP(E249,studia!$F$1:$I$10,3,FALSE)</f>
        <v>inż.</v>
      </c>
      <c r="D249" s="20">
        <f>VLOOKUP(E249,studia!$F$1:$I$10,4,FALSE)</f>
        <v>0</v>
      </c>
      <c r="E249" s="35" t="s">
        <v>395</v>
      </c>
      <c r="F249" s="158" t="s">
        <v>2179</v>
      </c>
      <c r="G249" s="35" t="s">
        <v>1936</v>
      </c>
      <c r="H249" s="35" t="s">
        <v>548</v>
      </c>
      <c r="I249" s="35" t="s">
        <v>1756</v>
      </c>
      <c r="J249" s="35" t="s">
        <v>538</v>
      </c>
      <c r="K249" s="19" t="str">
        <f>VLOOKUP(J249,Prowadzacy!$F$3:$J$116,2,FALSE)</f>
        <v>Dariusz</v>
      </c>
      <c r="L249" s="19">
        <f>VLOOKUP(J249,Prowadzacy!$F$3:$K$116,3,FALSE)</f>
        <v>0</v>
      </c>
      <c r="M249" s="19" t="str">
        <f>VLOOKUP(J249,Prowadzacy!$F$3:$K$116,4,FALSE)</f>
        <v>Sztafrowski</v>
      </c>
      <c r="N249" s="20" t="str">
        <f>VLOOKUP(J249,Prowadzacy!$F$3:$M$116,8,FALSE)</f>
        <v xml:space="preserve">Dariusz | Sztafrowski | Dr hab. |  ( p35812 ) </v>
      </c>
      <c r="O249" s="19" t="str">
        <f>VLOOKUP(J249,Prowadzacy!$F$3:$K$116,5,FALSE)</f>
        <v>K36W05D02</v>
      </c>
      <c r="P249" s="20" t="str">
        <f>VLOOKUP(J249,Prowadzacy!$F$3:$K$116,6,FALSE)</f>
        <v>ZUEiEP</v>
      </c>
      <c r="Q249" s="34" t="s">
        <v>398</v>
      </c>
      <c r="R249" s="20" t="str">
        <f>VLOOKUP(Q249,Prowadzacy!$F$3:$K$116,2,FALSE)</f>
        <v>Marek</v>
      </c>
      <c r="S249" s="20" t="str">
        <f>VLOOKUP(Q249,Prowadzacy!$F$3:$K$116,3,FALSE)</f>
        <v>Andrzej</v>
      </c>
      <c r="T249" s="20" t="str">
        <f>VLOOKUP(Q249,Prowadzacy!$F$3:$K$116,4,FALSE)</f>
        <v>Jaworski</v>
      </c>
      <c r="U249" s="20" t="str">
        <f>VLOOKUP(Q249,Prowadzacy!$F$3:$M$116,8,FALSE)</f>
        <v xml:space="preserve">Marek | Jaworski | Dr inż. |  ( 05237 ) </v>
      </c>
      <c r="V249" s="35"/>
      <c r="W249" s="34" t="s">
        <v>217</v>
      </c>
      <c r="X249" s="35"/>
      <c r="Y249" s="34"/>
      <c r="Z249" s="10"/>
      <c r="AA249" s="9"/>
      <c r="AB249" s="9"/>
      <c r="AC249" s="9"/>
      <c r="AD249" s="9"/>
      <c r="AE249" s="9"/>
      <c r="AF249" s="9"/>
      <c r="AG249" s="9"/>
      <c r="AH249" s="9"/>
      <c r="AI249" s="9"/>
      <c r="AJ249" s="9"/>
      <c r="AK249" s="9"/>
    </row>
    <row r="250" spans="1:37" ht="39.75">
      <c r="A250" s="151">
        <v>245</v>
      </c>
      <c r="B250" s="20" t="str">
        <f>VLOOKUP(E250,studia!$F$1:$I$10,2,FALSE)</f>
        <v>Elektrotechnika</v>
      </c>
      <c r="C250" s="20" t="str">
        <f>VLOOKUP(E250,studia!$F$1:$I$10,3,FALSE)</f>
        <v>inż.</v>
      </c>
      <c r="D250" s="20">
        <f>VLOOKUP(E250,studia!$F$1:$I$10,4,FALSE)</f>
        <v>0</v>
      </c>
      <c r="E250" s="35" t="s">
        <v>395</v>
      </c>
      <c r="F250" s="157"/>
      <c r="G250" s="35" t="s">
        <v>1929</v>
      </c>
      <c r="H250" s="35" t="s">
        <v>624</v>
      </c>
      <c r="I250" s="35" t="s">
        <v>1585</v>
      </c>
      <c r="J250" s="35" t="s">
        <v>625</v>
      </c>
      <c r="K250" s="19" t="str">
        <f>VLOOKUP(J250,Prowadzacy!$F$3:$J$116,2,FALSE)</f>
        <v>Marek</v>
      </c>
      <c r="L250" s="19">
        <f>VLOOKUP(J250,Prowadzacy!$F$3:$K$116,3,FALSE)</f>
        <v>0</v>
      </c>
      <c r="M250" s="19" t="str">
        <f>VLOOKUP(J250,Prowadzacy!$F$3:$K$116,4,FALSE)</f>
        <v>Szuba</v>
      </c>
      <c r="N250" s="20" t="str">
        <f>VLOOKUP(J250,Prowadzacy!$F$3:$M$116,8,FALSE)</f>
        <v xml:space="preserve">Marek | Szuba | Dr inż. |  ( 05251 ) </v>
      </c>
      <c r="O250" s="19" t="str">
        <f>VLOOKUP(J250,Prowadzacy!$F$3:$K$116,5,FALSE)</f>
        <v>K36W05D02</v>
      </c>
      <c r="P250" s="20" t="str">
        <f>VLOOKUP(J250,Prowadzacy!$F$3:$K$116,6,FALSE)</f>
        <v>ZUEiEP</v>
      </c>
      <c r="Q250" s="34" t="s">
        <v>398</v>
      </c>
      <c r="R250" s="20" t="str">
        <f>VLOOKUP(Q250,Prowadzacy!$F$3:$K$116,2,FALSE)</f>
        <v>Marek</v>
      </c>
      <c r="S250" s="20" t="str">
        <f>VLOOKUP(Q250,Prowadzacy!$F$3:$K$116,3,FALSE)</f>
        <v>Andrzej</v>
      </c>
      <c r="T250" s="20" t="str">
        <f>VLOOKUP(Q250,Prowadzacy!$F$3:$K$116,4,FALSE)</f>
        <v>Jaworski</v>
      </c>
      <c r="U250" s="20" t="str">
        <f>VLOOKUP(Q250,Prowadzacy!$F$3:$M$116,8,FALSE)</f>
        <v xml:space="preserve">Marek | Jaworski | Dr inż. |  ( 05237 ) </v>
      </c>
      <c r="V250" s="35"/>
      <c r="W250" s="34" t="s">
        <v>217</v>
      </c>
      <c r="X250" s="35"/>
      <c r="Y250" s="34"/>
      <c r="Z250" s="10"/>
      <c r="AA250" s="9"/>
      <c r="AB250" s="9"/>
      <c r="AC250" s="9"/>
      <c r="AD250" s="9"/>
      <c r="AE250" s="9"/>
      <c r="AF250" s="9"/>
      <c r="AG250" s="9"/>
      <c r="AH250" s="9"/>
      <c r="AI250" s="9"/>
      <c r="AJ250" s="9"/>
      <c r="AK250" s="9"/>
    </row>
    <row r="251" spans="1:37" ht="65.25">
      <c r="A251" s="151">
        <v>246</v>
      </c>
      <c r="B251" s="20" t="str">
        <f>VLOOKUP(E251,studia!$F$1:$I$10,2,FALSE)</f>
        <v>Elektrotechnika</v>
      </c>
      <c r="C251" s="20" t="str">
        <f>VLOOKUP(E251,studia!$F$1:$I$10,3,FALSE)</f>
        <v>inż.</v>
      </c>
      <c r="D251" s="20">
        <f>VLOOKUP(E251,studia!$F$1:$I$10,4,FALSE)</f>
        <v>0</v>
      </c>
      <c r="E251" s="35" t="s">
        <v>395</v>
      </c>
      <c r="F251" s="158" t="s">
        <v>2179</v>
      </c>
      <c r="G251" s="35" t="s">
        <v>1590</v>
      </c>
      <c r="H251" s="35" t="s">
        <v>626</v>
      </c>
      <c r="I251" s="35" t="s">
        <v>1757</v>
      </c>
      <c r="J251" s="35" t="s">
        <v>625</v>
      </c>
      <c r="K251" s="19" t="str">
        <f>VLOOKUP(J251,Prowadzacy!$F$3:$J$116,2,FALSE)</f>
        <v>Marek</v>
      </c>
      <c r="L251" s="19">
        <f>VLOOKUP(J251,Prowadzacy!$F$3:$K$116,3,FALSE)</f>
        <v>0</v>
      </c>
      <c r="M251" s="19" t="str">
        <f>VLOOKUP(J251,Prowadzacy!$F$3:$K$116,4,FALSE)</f>
        <v>Szuba</v>
      </c>
      <c r="N251" s="20" t="str">
        <f>VLOOKUP(J251,Prowadzacy!$F$3:$M$116,8,FALSE)</f>
        <v xml:space="preserve">Marek | Szuba | Dr inż. |  ( 05251 ) </v>
      </c>
      <c r="O251" s="19" t="str">
        <f>VLOOKUP(J251,Prowadzacy!$F$3:$K$116,5,FALSE)</f>
        <v>K36W05D02</v>
      </c>
      <c r="P251" s="20" t="str">
        <f>VLOOKUP(J251,Prowadzacy!$F$3:$K$116,6,FALSE)</f>
        <v>ZUEiEP</v>
      </c>
      <c r="Q251" s="34" t="s">
        <v>398</v>
      </c>
      <c r="R251" s="20" t="str">
        <f>VLOOKUP(Q251,Prowadzacy!$F$3:$K$116,2,FALSE)</f>
        <v>Marek</v>
      </c>
      <c r="S251" s="20" t="str">
        <f>VLOOKUP(Q251,Prowadzacy!$F$3:$K$116,3,FALSE)</f>
        <v>Andrzej</v>
      </c>
      <c r="T251" s="20" t="str">
        <f>VLOOKUP(Q251,Prowadzacy!$F$3:$K$116,4,FALSE)</f>
        <v>Jaworski</v>
      </c>
      <c r="U251" s="20" t="str">
        <f>VLOOKUP(Q251,Prowadzacy!$F$3:$M$116,8,FALSE)</f>
        <v xml:space="preserve">Marek | Jaworski | Dr inż. |  ( 05237 ) </v>
      </c>
      <c r="V251" s="35"/>
      <c r="W251" s="34" t="s">
        <v>217</v>
      </c>
      <c r="X251" s="35"/>
      <c r="Y251" s="34"/>
      <c r="Z251" s="10"/>
      <c r="AA251" s="9"/>
      <c r="AB251" s="9"/>
      <c r="AC251" s="9"/>
      <c r="AD251" s="9"/>
      <c r="AE251" s="9"/>
      <c r="AF251" s="9"/>
      <c r="AG251" s="9"/>
      <c r="AH251" s="9"/>
      <c r="AI251" s="9"/>
      <c r="AJ251" s="9"/>
      <c r="AK251" s="9"/>
    </row>
    <row r="252" spans="1:37" ht="52.5">
      <c r="A252" s="151">
        <v>247</v>
      </c>
      <c r="B252" s="20" t="str">
        <f>VLOOKUP(E252,studia!$F$1:$I$10,2,FALSE)</f>
        <v>Elektrotechnika</v>
      </c>
      <c r="C252" s="20" t="str">
        <f>VLOOKUP(E252,studia!$F$1:$I$10,3,FALSE)</f>
        <v>inż.</v>
      </c>
      <c r="D252" s="20">
        <f>VLOOKUP(E252,studia!$F$1:$I$10,4,FALSE)</f>
        <v>0</v>
      </c>
      <c r="E252" s="35" t="s">
        <v>395</v>
      </c>
      <c r="F252" s="157"/>
      <c r="G252" s="35" t="s">
        <v>627</v>
      </c>
      <c r="H252" s="35" t="s">
        <v>628</v>
      </c>
      <c r="I252" s="35" t="s">
        <v>629</v>
      </c>
      <c r="J252" s="35" t="s">
        <v>625</v>
      </c>
      <c r="K252" s="19" t="str">
        <f>VLOOKUP(J252,Prowadzacy!$F$3:$J$116,2,FALSE)</f>
        <v>Marek</v>
      </c>
      <c r="L252" s="19">
        <f>VLOOKUP(J252,Prowadzacy!$F$3:$K$116,3,FALSE)</f>
        <v>0</v>
      </c>
      <c r="M252" s="19" t="str">
        <f>VLOOKUP(J252,Prowadzacy!$F$3:$K$116,4,FALSE)</f>
        <v>Szuba</v>
      </c>
      <c r="N252" s="20" t="str">
        <f>VLOOKUP(J252,Prowadzacy!$F$3:$M$116,8,FALSE)</f>
        <v xml:space="preserve">Marek | Szuba | Dr inż. |  ( 05251 ) </v>
      </c>
      <c r="O252" s="19" t="str">
        <f>VLOOKUP(J252,Prowadzacy!$F$3:$K$116,5,FALSE)</f>
        <v>K36W05D02</v>
      </c>
      <c r="P252" s="20" t="str">
        <f>VLOOKUP(J252,Prowadzacy!$F$3:$K$116,6,FALSE)</f>
        <v>ZUEiEP</v>
      </c>
      <c r="Q252" s="34" t="s">
        <v>398</v>
      </c>
      <c r="R252" s="20" t="str">
        <f>VLOOKUP(Q252,Prowadzacy!$F$3:$K$116,2,FALSE)</f>
        <v>Marek</v>
      </c>
      <c r="S252" s="20" t="str">
        <f>VLOOKUP(Q252,Prowadzacy!$F$3:$K$116,3,FALSE)</f>
        <v>Andrzej</v>
      </c>
      <c r="T252" s="20" t="str">
        <f>VLOOKUP(Q252,Prowadzacy!$F$3:$K$116,4,FALSE)</f>
        <v>Jaworski</v>
      </c>
      <c r="U252" s="20" t="str">
        <f>VLOOKUP(Q252,Prowadzacy!$F$3:$M$116,8,FALSE)</f>
        <v xml:space="preserve">Marek | Jaworski | Dr inż. |  ( 05237 ) </v>
      </c>
      <c r="V252" s="35"/>
      <c r="W252" s="34" t="s">
        <v>217</v>
      </c>
      <c r="X252" s="35"/>
      <c r="Y252" s="34"/>
      <c r="Z252" s="10"/>
      <c r="AA252" s="9"/>
      <c r="AB252" s="9"/>
      <c r="AC252" s="9"/>
      <c r="AD252" s="9"/>
      <c r="AE252" s="9"/>
      <c r="AF252" s="9"/>
      <c r="AG252" s="9"/>
      <c r="AH252" s="9"/>
      <c r="AI252" s="9"/>
      <c r="AJ252" s="9"/>
      <c r="AK252" s="9"/>
    </row>
    <row r="253" spans="1:37" ht="65.25">
      <c r="A253" s="151">
        <v>248</v>
      </c>
      <c r="B253" s="20" t="str">
        <f>VLOOKUP(E253,studia!$F$1:$I$10,2,FALSE)</f>
        <v>Elektrotechnika</v>
      </c>
      <c r="C253" s="20" t="str">
        <f>VLOOKUP(E253,studia!$F$1:$I$10,3,FALSE)</f>
        <v>inż.</v>
      </c>
      <c r="D253" s="20">
        <f>VLOOKUP(E253,studia!$F$1:$I$10,4,FALSE)</f>
        <v>0</v>
      </c>
      <c r="E253" s="35" t="s">
        <v>395</v>
      </c>
      <c r="F253" s="157"/>
      <c r="G253" s="35" t="s">
        <v>1930</v>
      </c>
      <c r="H253" s="35" t="s">
        <v>630</v>
      </c>
      <c r="I253" s="35" t="s">
        <v>631</v>
      </c>
      <c r="J253" s="35" t="s">
        <v>625</v>
      </c>
      <c r="K253" s="19" t="str">
        <f>VLOOKUP(J253,Prowadzacy!$F$3:$J$116,2,FALSE)</f>
        <v>Marek</v>
      </c>
      <c r="L253" s="19">
        <f>VLOOKUP(J253,Prowadzacy!$F$3:$K$116,3,FALSE)</f>
        <v>0</v>
      </c>
      <c r="M253" s="19" t="str">
        <f>VLOOKUP(J253,Prowadzacy!$F$3:$K$116,4,FALSE)</f>
        <v>Szuba</v>
      </c>
      <c r="N253" s="20" t="str">
        <f>VLOOKUP(J253,Prowadzacy!$F$3:$M$116,8,FALSE)</f>
        <v xml:space="preserve">Marek | Szuba | Dr inż. |  ( 05251 ) </v>
      </c>
      <c r="O253" s="19" t="str">
        <f>VLOOKUP(J253,Prowadzacy!$F$3:$K$116,5,FALSE)</f>
        <v>K36W05D02</v>
      </c>
      <c r="P253" s="20" t="str">
        <f>VLOOKUP(J253,Prowadzacy!$F$3:$K$116,6,FALSE)</f>
        <v>ZUEiEP</v>
      </c>
      <c r="Q253" s="34" t="s">
        <v>398</v>
      </c>
      <c r="R253" s="20" t="str">
        <f>VLOOKUP(Q253,Prowadzacy!$F$3:$K$116,2,FALSE)</f>
        <v>Marek</v>
      </c>
      <c r="S253" s="20" t="str">
        <f>VLOOKUP(Q253,Prowadzacy!$F$3:$K$116,3,FALSE)</f>
        <v>Andrzej</v>
      </c>
      <c r="T253" s="20" t="str">
        <f>VLOOKUP(Q253,Prowadzacy!$F$3:$K$116,4,FALSE)</f>
        <v>Jaworski</v>
      </c>
      <c r="U253" s="20" t="str">
        <f>VLOOKUP(Q253,Prowadzacy!$F$3:$M$116,8,FALSE)</f>
        <v xml:space="preserve">Marek | Jaworski | Dr inż. |  ( 05237 ) </v>
      </c>
      <c r="V253" s="35"/>
      <c r="W253" s="34" t="s">
        <v>217</v>
      </c>
      <c r="X253" s="35"/>
      <c r="Y253" s="34"/>
      <c r="Z253" s="10"/>
      <c r="AA253" s="9"/>
      <c r="AB253" s="9"/>
      <c r="AC253" s="9"/>
      <c r="AD253" s="9"/>
      <c r="AE253" s="9"/>
      <c r="AF253" s="9"/>
      <c r="AG253" s="9"/>
      <c r="AH253" s="9"/>
      <c r="AI253" s="9"/>
      <c r="AJ253" s="9"/>
      <c r="AK253" s="9"/>
    </row>
    <row r="254" spans="1:37" ht="52.5">
      <c r="A254" s="151">
        <v>249</v>
      </c>
      <c r="B254" s="20" t="str">
        <f>VLOOKUP(E254,studia!$F$1:$I$10,2,FALSE)</f>
        <v>Elektrotechnika</v>
      </c>
      <c r="C254" s="20" t="str">
        <f>VLOOKUP(E254,studia!$F$1:$I$10,3,FALSE)</f>
        <v>inż.</v>
      </c>
      <c r="D254" s="20">
        <f>VLOOKUP(E254,studia!$F$1:$I$10,4,FALSE)</f>
        <v>0</v>
      </c>
      <c r="E254" s="35" t="s">
        <v>395</v>
      </c>
      <c r="F254" s="157"/>
      <c r="G254" s="35" t="s">
        <v>1931</v>
      </c>
      <c r="H254" s="35" t="s">
        <v>632</v>
      </c>
      <c r="I254" s="35" t="s">
        <v>633</v>
      </c>
      <c r="J254" s="35" t="s">
        <v>625</v>
      </c>
      <c r="K254" s="19" t="str">
        <f>VLOOKUP(J254,Prowadzacy!$F$3:$J$116,2,FALSE)</f>
        <v>Marek</v>
      </c>
      <c r="L254" s="19">
        <f>VLOOKUP(J254,Prowadzacy!$F$3:$K$116,3,FALSE)</f>
        <v>0</v>
      </c>
      <c r="M254" s="19" t="str">
        <f>VLOOKUP(J254,Prowadzacy!$F$3:$K$116,4,FALSE)</f>
        <v>Szuba</v>
      </c>
      <c r="N254" s="20" t="str">
        <f>VLOOKUP(J254,Prowadzacy!$F$3:$M$116,8,FALSE)</f>
        <v xml:space="preserve">Marek | Szuba | Dr inż. |  ( 05251 ) </v>
      </c>
      <c r="O254" s="19" t="str">
        <f>VLOOKUP(J254,Prowadzacy!$F$3:$K$116,5,FALSE)</f>
        <v>K36W05D02</v>
      </c>
      <c r="P254" s="20" t="str">
        <f>VLOOKUP(J254,Prowadzacy!$F$3:$K$116,6,FALSE)</f>
        <v>ZUEiEP</v>
      </c>
      <c r="Q254" s="34" t="s">
        <v>398</v>
      </c>
      <c r="R254" s="20" t="str">
        <f>VLOOKUP(Q254,Prowadzacy!$F$3:$K$116,2,FALSE)</f>
        <v>Marek</v>
      </c>
      <c r="S254" s="20" t="str">
        <f>VLOOKUP(Q254,Prowadzacy!$F$3:$K$116,3,FALSE)</f>
        <v>Andrzej</v>
      </c>
      <c r="T254" s="20" t="str">
        <f>VLOOKUP(Q254,Prowadzacy!$F$3:$K$116,4,FALSE)</f>
        <v>Jaworski</v>
      </c>
      <c r="U254" s="20" t="str">
        <f>VLOOKUP(Q254,Prowadzacy!$F$3:$M$116,8,FALSE)</f>
        <v xml:space="preserve">Marek | Jaworski | Dr inż. |  ( 05237 ) </v>
      </c>
      <c r="V254" s="35"/>
      <c r="W254" s="34" t="s">
        <v>217</v>
      </c>
      <c r="X254" s="35"/>
      <c r="Y254" s="34"/>
      <c r="Z254" s="10"/>
      <c r="AA254" s="9"/>
      <c r="AB254" s="9"/>
      <c r="AC254" s="9"/>
      <c r="AD254" s="9"/>
      <c r="AE254" s="9"/>
      <c r="AF254" s="9"/>
      <c r="AG254" s="9"/>
      <c r="AH254" s="9"/>
      <c r="AI254" s="9"/>
      <c r="AJ254" s="9"/>
      <c r="AK254" s="9"/>
    </row>
    <row r="255" spans="1:37" ht="52.5">
      <c r="A255" s="151">
        <v>250</v>
      </c>
      <c r="B255" s="20" t="str">
        <f>VLOOKUP(E255,studia!$F$1:$I$10,2,FALSE)</f>
        <v>Elektrotechnika</v>
      </c>
      <c r="C255" s="20" t="str">
        <f>VLOOKUP(E255,studia!$F$1:$I$10,3,FALSE)</f>
        <v>inż.</v>
      </c>
      <c r="D255" s="20">
        <f>VLOOKUP(E255,studia!$F$1:$I$10,4,FALSE)</f>
        <v>0</v>
      </c>
      <c r="E255" s="35" t="s">
        <v>395</v>
      </c>
      <c r="F255" s="158" t="s">
        <v>2179</v>
      </c>
      <c r="G255" s="35" t="s">
        <v>1932</v>
      </c>
      <c r="H255" s="35" t="s">
        <v>1714</v>
      </c>
      <c r="I255" s="35" t="s">
        <v>634</v>
      </c>
      <c r="J255" s="35" t="s">
        <v>625</v>
      </c>
      <c r="K255" s="19" t="str">
        <f>VLOOKUP(J255,Prowadzacy!$F$3:$J$116,2,FALSE)</f>
        <v>Marek</v>
      </c>
      <c r="L255" s="19">
        <f>VLOOKUP(J255,Prowadzacy!$F$3:$K$116,3,FALSE)</f>
        <v>0</v>
      </c>
      <c r="M255" s="19" t="str">
        <f>VLOOKUP(J255,Prowadzacy!$F$3:$K$116,4,FALSE)</f>
        <v>Szuba</v>
      </c>
      <c r="N255" s="20" t="str">
        <f>VLOOKUP(J255,Prowadzacy!$F$3:$M$116,8,FALSE)</f>
        <v xml:space="preserve">Marek | Szuba | Dr inż. |  ( 05251 ) </v>
      </c>
      <c r="O255" s="19" t="str">
        <f>VLOOKUP(J255,Prowadzacy!$F$3:$K$116,5,FALSE)</f>
        <v>K36W05D02</v>
      </c>
      <c r="P255" s="20" t="str">
        <f>VLOOKUP(J255,Prowadzacy!$F$3:$K$116,6,FALSE)</f>
        <v>ZUEiEP</v>
      </c>
      <c r="Q255" s="34" t="s">
        <v>398</v>
      </c>
      <c r="R255" s="20" t="str">
        <f>VLOOKUP(Q255,Prowadzacy!$F$3:$K$116,2,FALSE)</f>
        <v>Marek</v>
      </c>
      <c r="S255" s="20" t="str">
        <f>VLOOKUP(Q255,Prowadzacy!$F$3:$K$116,3,FALSE)</f>
        <v>Andrzej</v>
      </c>
      <c r="T255" s="20" t="str">
        <f>VLOOKUP(Q255,Prowadzacy!$F$3:$K$116,4,FALSE)</f>
        <v>Jaworski</v>
      </c>
      <c r="U255" s="20" t="str">
        <f>VLOOKUP(Q255,Prowadzacy!$F$3:$M$116,8,FALSE)</f>
        <v xml:space="preserve">Marek | Jaworski | Dr inż. |  ( 05237 ) </v>
      </c>
      <c r="V255" s="35"/>
      <c r="W255" s="34" t="s">
        <v>217</v>
      </c>
      <c r="X255" s="35"/>
      <c r="Y255" s="34"/>
      <c r="Z255" s="10"/>
      <c r="AA255" s="9"/>
      <c r="AB255" s="9"/>
      <c r="AC255" s="9"/>
      <c r="AD255" s="9"/>
      <c r="AE255" s="9"/>
      <c r="AF255" s="9"/>
      <c r="AG255" s="9"/>
      <c r="AH255" s="9"/>
      <c r="AI255" s="9"/>
      <c r="AJ255" s="9"/>
      <c r="AK255" s="9"/>
    </row>
    <row r="256" spans="1:37" ht="52.5">
      <c r="A256" s="151">
        <v>251</v>
      </c>
      <c r="B256" s="20" t="str">
        <f>VLOOKUP(E256,studia!$F$1:$I$10,2,FALSE)</f>
        <v>Elektrotechnika</v>
      </c>
      <c r="C256" s="20" t="str">
        <f>VLOOKUP(E256,studia!$F$1:$I$10,3,FALSE)</f>
        <v>inż.</v>
      </c>
      <c r="D256" s="20">
        <f>VLOOKUP(E256,studia!$F$1:$I$10,4,FALSE)</f>
        <v>0</v>
      </c>
      <c r="E256" s="35" t="s">
        <v>395</v>
      </c>
      <c r="F256" s="157"/>
      <c r="G256" s="35" t="s">
        <v>857</v>
      </c>
      <c r="H256" s="35" t="s">
        <v>1933</v>
      </c>
      <c r="I256" s="35" t="s">
        <v>858</v>
      </c>
      <c r="J256" s="35" t="s">
        <v>847</v>
      </c>
      <c r="K256" s="19" t="str">
        <f>VLOOKUP(J256,Prowadzacy!$F$3:$J$116,2,FALSE)</f>
        <v>Kazimierz</v>
      </c>
      <c r="L256" s="19" t="str">
        <f>VLOOKUP(J256,Prowadzacy!$F$3:$K$116,3,FALSE)</f>
        <v>Teodor</v>
      </c>
      <c r="M256" s="19" t="str">
        <f>VLOOKUP(J256,Prowadzacy!$F$3:$K$116,4,FALSE)</f>
        <v>Wilkosz</v>
      </c>
      <c r="N256" s="20" t="str">
        <f>VLOOKUP(J256,Prowadzacy!$F$3:$M$116,8,FALSE)</f>
        <v xml:space="preserve">Kazimierz | Wilkosz | Prof. dr hab. inż. |  ( 05255 ) </v>
      </c>
      <c r="O256" s="19" t="str">
        <f>VLOOKUP(J256,Prowadzacy!$F$3:$K$116,5,FALSE)</f>
        <v>K36W05D02</v>
      </c>
      <c r="P256" s="20" t="str">
        <f>VLOOKUP(J256,Prowadzacy!$F$3:$K$116,6,FALSE)</f>
        <v>ZSS</v>
      </c>
      <c r="Q256" s="34" t="s">
        <v>833</v>
      </c>
      <c r="R256" s="20" t="str">
        <f>VLOOKUP(Q256,Prowadzacy!$F$3:$K$116,2,FALSE)</f>
        <v>Tomasz</v>
      </c>
      <c r="S256" s="20" t="str">
        <f>VLOOKUP(Q256,Prowadzacy!$F$3:$K$116,3,FALSE)</f>
        <v>Kazimierz</v>
      </c>
      <c r="T256" s="20" t="str">
        <f>VLOOKUP(Q256,Prowadzacy!$F$3:$K$116,4,FALSE)</f>
        <v>Okoń</v>
      </c>
      <c r="U256" s="20" t="str">
        <f>VLOOKUP(Q256,Prowadzacy!$F$3:$M$116,8,FALSE)</f>
        <v xml:space="preserve">Tomasz | Okoń | Dr inż. |  ( 05401 ) </v>
      </c>
      <c r="V256" s="35"/>
      <c r="W256" s="34" t="s">
        <v>217</v>
      </c>
      <c r="X256" s="35"/>
      <c r="Y256" s="34"/>
      <c r="Z256" s="10"/>
      <c r="AA256" s="9"/>
      <c r="AB256" s="9"/>
      <c r="AC256" s="9"/>
      <c r="AD256" s="9"/>
      <c r="AE256" s="9"/>
      <c r="AF256" s="9"/>
      <c r="AG256" s="9"/>
      <c r="AH256" s="9"/>
      <c r="AI256" s="9"/>
      <c r="AJ256" s="9"/>
      <c r="AK256" s="9"/>
    </row>
    <row r="257" spans="1:37" ht="65.25">
      <c r="A257" s="151">
        <v>252</v>
      </c>
      <c r="B257" s="20" t="str">
        <f>VLOOKUP(E257,studia!$F$1:$I$10,2,FALSE)</f>
        <v>Elektrotechnika</v>
      </c>
      <c r="C257" s="20" t="str">
        <f>VLOOKUP(E257,studia!$F$1:$I$10,3,FALSE)</f>
        <v>inż.</v>
      </c>
      <c r="D257" s="20">
        <f>VLOOKUP(E257,studia!$F$1:$I$10,4,FALSE)</f>
        <v>0</v>
      </c>
      <c r="E257" s="35" t="s">
        <v>395</v>
      </c>
      <c r="F257" s="157"/>
      <c r="G257" s="35" t="s">
        <v>1715</v>
      </c>
      <c r="H257" s="35" t="s">
        <v>720</v>
      </c>
      <c r="I257" s="35" t="s">
        <v>1586</v>
      </c>
      <c r="J257" s="35" t="s">
        <v>721</v>
      </c>
      <c r="K257" s="19" t="str">
        <f>VLOOKUP(J257,Prowadzacy!$F$3:$J$116,2,FALSE)</f>
        <v>Grzegorz</v>
      </c>
      <c r="L257" s="19" t="str">
        <f>VLOOKUP(J257,Prowadzacy!$F$3:$K$116,3,FALSE)</f>
        <v>Eugeniusz</v>
      </c>
      <c r="M257" s="19" t="str">
        <f>VLOOKUP(J257,Prowadzacy!$F$3:$K$116,4,FALSE)</f>
        <v>Wiśniewski</v>
      </c>
      <c r="N257" s="20" t="str">
        <f>VLOOKUP(J257,Prowadzacy!$F$3:$M$116,8,FALSE)</f>
        <v xml:space="preserve">Grzegorz | Wiśniewski | Dr inż. |  ( 05214 ) </v>
      </c>
      <c r="O257" s="19" t="str">
        <f>VLOOKUP(J257,Prowadzacy!$F$3:$K$116,5,FALSE)</f>
        <v>K36W05D02</v>
      </c>
      <c r="P257" s="20" t="str">
        <f>VLOOKUP(J257,Prowadzacy!$F$3:$K$116,6,FALSE)</f>
        <v>ZAS</v>
      </c>
      <c r="Q257" s="34" t="s">
        <v>780</v>
      </c>
      <c r="R257" s="20" t="str">
        <f>VLOOKUP(Q257,Prowadzacy!$F$3:$K$116,2,FALSE)</f>
        <v>Marek</v>
      </c>
      <c r="S257" s="20">
        <f>VLOOKUP(Q257,Prowadzacy!$F$3:$K$116,3,FALSE)</f>
        <v>0</v>
      </c>
      <c r="T257" s="20" t="str">
        <f>VLOOKUP(Q257,Prowadzacy!$F$3:$K$116,4,FALSE)</f>
        <v>Wąsowski</v>
      </c>
      <c r="U257" s="20" t="str">
        <f>VLOOKUP(Q257,Prowadzacy!$F$3:$M$116,8,FALSE)</f>
        <v xml:space="preserve">Marek | Wąsowski | Dr inż. |  ( 05415 ) </v>
      </c>
      <c r="V257" s="35"/>
      <c r="W257" s="34" t="s">
        <v>217</v>
      </c>
      <c r="X257" s="35"/>
      <c r="Y257" s="34"/>
      <c r="Z257" s="10"/>
      <c r="AA257" s="9"/>
      <c r="AB257" s="9"/>
      <c r="AC257" s="9"/>
      <c r="AD257" s="9"/>
      <c r="AE257" s="9"/>
      <c r="AF257" s="9"/>
      <c r="AG257" s="9"/>
      <c r="AH257" s="9"/>
      <c r="AI257" s="9"/>
      <c r="AJ257" s="9"/>
      <c r="AK257" s="9"/>
    </row>
    <row r="258" spans="1:37" ht="65.25">
      <c r="A258" s="151">
        <v>253</v>
      </c>
      <c r="B258" s="20" t="str">
        <f>VLOOKUP(E258,studia!$F$1:$I$10,2,FALSE)</f>
        <v>Elektrotechnika</v>
      </c>
      <c r="C258" s="20" t="str">
        <f>VLOOKUP(E258,studia!$F$1:$I$10,3,FALSE)</f>
        <v>inż.</v>
      </c>
      <c r="D258" s="20">
        <f>VLOOKUP(E258,studia!$F$1:$I$10,4,FALSE)</f>
        <v>0</v>
      </c>
      <c r="E258" s="35" t="s">
        <v>395</v>
      </c>
      <c r="F258" s="157"/>
      <c r="G258" s="35" t="s">
        <v>1716</v>
      </c>
      <c r="H258" s="35" t="s">
        <v>1717</v>
      </c>
      <c r="I258" s="35" t="s">
        <v>1587</v>
      </c>
      <c r="J258" s="35" t="s">
        <v>721</v>
      </c>
      <c r="K258" s="19" t="str">
        <f>VLOOKUP(J258,Prowadzacy!$F$3:$J$116,2,FALSE)</f>
        <v>Grzegorz</v>
      </c>
      <c r="L258" s="19" t="str">
        <f>VLOOKUP(J258,Prowadzacy!$F$3:$K$116,3,FALSE)</f>
        <v>Eugeniusz</v>
      </c>
      <c r="M258" s="19" t="str">
        <f>VLOOKUP(J258,Prowadzacy!$F$3:$K$116,4,FALSE)</f>
        <v>Wiśniewski</v>
      </c>
      <c r="N258" s="20" t="str">
        <f>VLOOKUP(J258,Prowadzacy!$F$3:$M$116,8,FALSE)</f>
        <v xml:space="preserve">Grzegorz | Wiśniewski | Dr inż. |  ( 05214 ) </v>
      </c>
      <c r="O258" s="19" t="str">
        <f>VLOOKUP(J258,Prowadzacy!$F$3:$K$116,5,FALSE)</f>
        <v>K36W05D02</v>
      </c>
      <c r="P258" s="20" t="str">
        <f>VLOOKUP(J258,Prowadzacy!$F$3:$K$116,6,FALSE)</f>
        <v>ZAS</v>
      </c>
      <c r="Q258" s="34" t="s">
        <v>780</v>
      </c>
      <c r="R258" s="20" t="str">
        <f>VLOOKUP(Q258,Prowadzacy!$F$3:$K$116,2,FALSE)</f>
        <v>Marek</v>
      </c>
      <c r="S258" s="20">
        <f>VLOOKUP(Q258,Prowadzacy!$F$3:$K$116,3,FALSE)</f>
        <v>0</v>
      </c>
      <c r="T258" s="20" t="str">
        <f>VLOOKUP(Q258,Prowadzacy!$F$3:$K$116,4,FALSE)</f>
        <v>Wąsowski</v>
      </c>
      <c r="U258" s="20" t="str">
        <f>VLOOKUP(Q258,Prowadzacy!$F$3:$M$116,8,FALSE)</f>
        <v xml:space="preserve">Marek | Wąsowski | Dr inż. |  ( 05415 ) </v>
      </c>
      <c r="V258" s="35"/>
      <c r="W258" s="34" t="s">
        <v>217</v>
      </c>
      <c r="X258" s="35"/>
      <c r="Y258" s="34"/>
      <c r="Z258" s="10"/>
      <c r="AA258" s="9"/>
      <c r="AB258" s="9"/>
      <c r="AC258" s="9"/>
      <c r="AD258" s="9"/>
      <c r="AE258" s="9"/>
      <c r="AF258" s="9"/>
      <c r="AG258" s="9"/>
      <c r="AH258" s="9"/>
      <c r="AI258" s="9"/>
      <c r="AJ258" s="9"/>
      <c r="AK258" s="9"/>
    </row>
    <row r="259" spans="1:37" ht="78">
      <c r="A259" s="151">
        <v>254</v>
      </c>
      <c r="B259" s="20" t="str">
        <f>VLOOKUP(E259,studia!$F$1:$I$10,2,FALSE)</f>
        <v>Elektrotechnika</v>
      </c>
      <c r="C259" s="20" t="str">
        <f>VLOOKUP(E259,studia!$F$1:$I$10,3,FALSE)</f>
        <v>inż.</v>
      </c>
      <c r="D259" s="20">
        <f>VLOOKUP(E259,studia!$F$1:$I$10,4,FALSE)</f>
        <v>0</v>
      </c>
      <c r="E259" s="35" t="s">
        <v>395</v>
      </c>
      <c r="F259" s="157"/>
      <c r="G259" s="35" t="s">
        <v>1588</v>
      </c>
      <c r="H259" s="35" t="s">
        <v>722</v>
      </c>
      <c r="I259" s="35" t="s">
        <v>723</v>
      </c>
      <c r="J259" s="35" t="s">
        <v>721</v>
      </c>
      <c r="K259" s="19" t="str">
        <f>VLOOKUP(J259,Prowadzacy!$F$3:$J$116,2,FALSE)</f>
        <v>Grzegorz</v>
      </c>
      <c r="L259" s="19" t="str">
        <f>VLOOKUP(J259,Prowadzacy!$F$3:$K$116,3,FALSE)</f>
        <v>Eugeniusz</v>
      </c>
      <c r="M259" s="19" t="str">
        <f>VLOOKUP(J259,Prowadzacy!$F$3:$K$116,4,FALSE)</f>
        <v>Wiśniewski</v>
      </c>
      <c r="N259" s="20" t="str">
        <f>VLOOKUP(J259,Prowadzacy!$F$3:$M$116,8,FALSE)</f>
        <v xml:space="preserve">Grzegorz | Wiśniewski | Dr inż. |  ( 05214 ) </v>
      </c>
      <c r="O259" s="19" t="str">
        <f>VLOOKUP(J259,Prowadzacy!$F$3:$K$116,5,FALSE)</f>
        <v>K36W05D02</v>
      </c>
      <c r="P259" s="20" t="str">
        <f>VLOOKUP(J259,Prowadzacy!$F$3:$K$116,6,FALSE)</f>
        <v>ZAS</v>
      </c>
      <c r="Q259" s="34" t="s">
        <v>684</v>
      </c>
      <c r="R259" s="20" t="str">
        <f>VLOOKUP(Q259,Prowadzacy!$F$3:$K$116,2,FALSE)</f>
        <v>Marcin</v>
      </c>
      <c r="S259" s="20" t="str">
        <f>VLOOKUP(Q259,Prowadzacy!$F$3:$K$116,3,FALSE)</f>
        <v>Wojciech</v>
      </c>
      <c r="T259" s="20" t="str">
        <f>VLOOKUP(Q259,Prowadzacy!$F$3:$K$116,4,FALSE)</f>
        <v>Habrych</v>
      </c>
      <c r="U259" s="20" t="str">
        <f>VLOOKUP(Q259,Prowadzacy!$F$3:$M$116,8,FALSE)</f>
        <v xml:space="preserve">Marcin | Habrych | Dr hab. inż. |  ( 05281 ) </v>
      </c>
      <c r="V259" s="35"/>
      <c r="W259" s="34" t="s">
        <v>217</v>
      </c>
      <c r="X259" s="35"/>
      <c r="Y259" s="34"/>
      <c r="Z259" s="10"/>
      <c r="AA259" s="9"/>
      <c r="AB259" s="9"/>
      <c r="AC259" s="9"/>
      <c r="AD259" s="9"/>
      <c r="AE259" s="9"/>
      <c r="AF259" s="9"/>
      <c r="AG259" s="9"/>
      <c r="AH259" s="9"/>
      <c r="AI259" s="9"/>
      <c r="AJ259" s="9"/>
      <c r="AK259" s="9"/>
    </row>
    <row r="260" spans="1:37" ht="65.25">
      <c r="A260" s="151">
        <v>255</v>
      </c>
      <c r="B260" s="20" t="str">
        <f>VLOOKUP(E260,studia!$F$1:$I$10,2,FALSE)</f>
        <v>Elektrotechnika</v>
      </c>
      <c r="C260" s="20" t="str">
        <f>VLOOKUP(E260,studia!$F$1:$I$10,3,FALSE)</f>
        <v>inż.</v>
      </c>
      <c r="D260" s="20">
        <f>VLOOKUP(E260,studia!$F$1:$I$10,4,FALSE)</f>
        <v>0</v>
      </c>
      <c r="E260" s="35" t="s">
        <v>395</v>
      </c>
      <c r="F260" s="157"/>
      <c r="G260" s="35" t="s">
        <v>580</v>
      </c>
      <c r="H260" s="35" t="s">
        <v>581</v>
      </c>
      <c r="I260" s="35" t="s">
        <v>1757</v>
      </c>
      <c r="J260" s="35" t="s">
        <v>561</v>
      </c>
      <c r="K260" s="19" t="str">
        <f>VLOOKUP(J260,Prowadzacy!$F$3:$J$116,2,FALSE)</f>
        <v>Bogumiła</v>
      </c>
      <c r="L260" s="19" t="str">
        <f>VLOOKUP(J260,Prowadzacy!$F$3:$K$116,3,FALSE)</f>
        <v>Kazimiera</v>
      </c>
      <c r="M260" s="19" t="str">
        <f>VLOOKUP(J260,Prowadzacy!$F$3:$K$116,4,FALSE)</f>
        <v>Wnukowska</v>
      </c>
      <c r="N260" s="20" t="str">
        <f>VLOOKUP(J260,Prowadzacy!$F$3:$M$116,8,FALSE)</f>
        <v xml:space="preserve">Bogumiła | Wnukowska | Dr hab. inż. |  ( 05258z ) </v>
      </c>
      <c r="O260" s="19" t="str">
        <f>VLOOKUP(J260,Prowadzacy!$F$3:$K$116,5,FALSE)</f>
        <v>K36W05D02</v>
      </c>
      <c r="P260" s="20" t="str">
        <f>VLOOKUP(J260,Prowadzacy!$F$3:$K$116,6,FALSE)</f>
        <v>ZUEiEP</v>
      </c>
      <c r="Q260" s="34" t="s">
        <v>519</v>
      </c>
      <c r="R260" s="20" t="str">
        <f>VLOOKUP(Q260,Prowadzacy!$F$3:$K$116,2,FALSE)</f>
        <v>Janusz</v>
      </c>
      <c r="S260" s="20" t="str">
        <f>VLOOKUP(Q260,Prowadzacy!$F$3:$K$116,3,FALSE)</f>
        <v>Stanisław</v>
      </c>
      <c r="T260" s="20" t="str">
        <f>VLOOKUP(Q260,Prowadzacy!$F$3:$K$116,4,FALSE)</f>
        <v>Konieczny</v>
      </c>
      <c r="U260" s="20" t="str">
        <f>VLOOKUP(Q260,Prowadzacy!$F$3:$M$116,8,FALSE)</f>
        <v xml:space="preserve">Janusz | Konieczny | Dr inż. |  ( 05269 ) </v>
      </c>
      <c r="V260" s="35"/>
      <c r="W260" s="34" t="s">
        <v>217</v>
      </c>
      <c r="X260" s="35"/>
      <c r="Y260" s="34"/>
      <c r="Z260" s="10"/>
      <c r="AA260" s="9"/>
      <c r="AB260" s="9"/>
      <c r="AC260" s="9"/>
      <c r="AD260" s="9"/>
      <c r="AE260" s="9"/>
      <c r="AF260" s="9"/>
      <c r="AG260" s="9"/>
      <c r="AH260" s="9"/>
      <c r="AI260" s="9"/>
      <c r="AJ260" s="9"/>
      <c r="AK260" s="9"/>
    </row>
    <row r="261" spans="1:37" ht="39.75">
      <c r="A261" s="151">
        <v>256</v>
      </c>
      <c r="B261" s="20" t="str">
        <f>VLOOKUP(E261,studia!$F$1:$I$10,2,FALSE)</f>
        <v>Elektrotechnika</v>
      </c>
      <c r="C261" s="20" t="str">
        <f>VLOOKUP(E261,studia!$F$1:$I$10,3,FALSE)</f>
        <v>inż.</v>
      </c>
      <c r="D261" s="20">
        <f>VLOOKUP(E261,studia!$F$1:$I$10,4,FALSE)</f>
        <v>0</v>
      </c>
      <c r="E261" s="35" t="s">
        <v>395</v>
      </c>
      <c r="F261" s="158" t="s">
        <v>2179</v>
      </c>
      <c r="G261" s="35" t="s">
        <v>582</v>
      </c>
      <c r="H261" s="35" t="s">
        <v>583</v>
      </c>
      <c r="I261" s="35" t="s">
        <v>584</v>
      </c>
      <c r="J261" s="35" t="s">
        <v>561</v>
      </c>
      <c r="K261" s="19" t="str">
        <f>VLOOKUP(J261,Prowadzacy!$F$3:$J$116,2,FALSE)</f>
        <v>Bogumiła</v>
      </c>
      <c r="L261" s="19" t="str">
        <f>VLOOKUP(J261,Prowadzacy!$F$3:$K$116,3,FALSE)</f>
        <v>Kazimiera</v>
      </c>
      <c r="M261" s="19" t="str">
        <f>VLOOKUP(J261,Prowadzacy!$F$3:$K$116,4,FALSE)</f>
        <v>Wnukowska</v>
      </c>
      <c r="N261" s="20" t="str">
        <f>VLOOKUP(J261,Prowadzacy!$F$3:$M$116,8,FALSE)</f>
        <v xml:space="preserve">Bogumiła | Wnukowska | Dr hab. inż. |  ( 05258z ) </v>
      </c>
      <c r="O261" s="19" t="str">
        <f>VLOOKUP(J261,Prowadzacy!$F$3:$K$116,5,FALSE)</f>
        <v>K36W05D02</v>
      </c>
      <c r="P261" s="20" t="str">
        <f>VLOOKUP(J261,Prowadzacy!$F$3:$K$116,6,FALSE)</f>
        <v>ZUEiEP</v>
      </c>
      <c r="Q261" s="34" t="s">
        <v>519</v>
      </c>
      <c r="R261" s="20" t="str">
        <f>VLOOKUP(Q261,Prowadzacy!$F$3:$K$116,2,FALSE)</f>
        <v>Janusz</v>
      </c>
      <c r="S261" s="20" t="str">
        <f>VLOOKUP(Q261,Prowadzacy!$F$3:$K$116,3,FALSE)</f>
        <v>Stanisław</v>
      </c>
      <c r="T261" s="20" t="str">
        <f>VLOOKUP(Q261,Prowadzacy!$F$3:$K$116,4,FALSE)</f>
        <v>Konieczny</v>
      </c>
      <c r="U261" s="20" t="str">
        <f>VLOOKUP(Q261,Prowadzacy!$F$3:$M$116,8,FALSE)</f>
        <v xml:space="preserve">Janusz | Konieczny | Dr inż. |  ( 05269 ) </v>
      </c>
      <c r="V261" s="35"/>
      <c r="W261" s="34" t="s">
        <v>217</v>
      </c>
      <c r="X261" s="35"/>
      <c r="Y261" s="34"/>
      <c r="Z261" s="10"/>
      <c r="AA261" s="9"/>
      <c r="AB261" s="9"/>
      <c r="AC261" s="9"/>
      <c r="AD261" s="9"/>
      <c r="AE261" s="9"/>
      <c r="AF261" s="9"/>
      <c r="AG261" s="9"/>
      <c r="AH261" s="9"/>
      <c r="AI261" s="9"/>
      <c r="AJ261" s="9"/>
      <c r="AK261" s="9"/>
    </row>
    <row r="262" spans="1:37" ht="52.5">
      <c r="A262" s="151">
        <v>257</v>
      </c>
      <c r="B262" s="20" t="str">
        <f>VLOOKUP(E262,studia!$F$1:$I$10,2,FALSE)</f>
        <v>Elektrotechnika</v>
      </c>
      <c r="C262" s="20" t="str">
        <f>VLOOKUP(E262,studia!$F$1:$I$10,3,FALSE)</f>
        <v>inż.</v>
      </c>
      <c r="D262" s="20">
        <f>VLOOKUP(E262,studia!$F$1:$I$10,4,FALSE)</f>
        <v>0</v>
      </c>
      <c r="E262" s="35" t="s">
        <v>395</v>
      </c>
      <c r="F262" s="157"/>
      <c r="G262" s="35" t="s">
        <v>585</v>
      </c>
      <c r="H262" s="35" t="s">
        <v>586</v>
      </c>
      <c r="I262" s="35" t="s">
        <v>587</v>
      </c>
      <c r="J262" s="35" t="s">
        <v>561</v>
      </c>
      <c r="K262" s="19" t="str">
        <f>VLOOKUP(J262,Prowadzacy!$F$3:$J$116,2,FALSE)</f>
        <v>Bogumiła</v>
      </c>
      <c r="L262" s="19" t="str">
        <f>VLOOKUP(J262,Prowadzacy!$F$3:$K$116,3,FALSE)</f>
        <v>Kazimiera</v>
      </c>
      <c r="M262" s="19" t="str">
        <f>VLOOKUP(J262,Prowadzacy!$F$3:$K$116,4,FALSE)</f>
        <v>Wnukowska</v>
      </c>
      <c r="N262" s="20" t="str">
        <f>VLOOKUP(J262,Prowadzacy!$F$3:$M$116,8,FALSE)</f>
        <v xml:space="preserve">Bogumiła | Wnukowska | Dr hab. inż. |  ( 05258z ) </v>
      </c>
      <c r="O262" s="19" t="str">
        <f>VLOOKUP(J262,Prowadzacy!$F$3:$K$116,5,FALSE)</f>
        <v>K36W05D02</v>
      </c>
      <c r="P262" s="20" t="str">
        <f>VLOOKUP(J262,Prowadzacy!$F$3:$K$116,6,FALSE)</f>
        <v>ZUEiEP</v>
      </c>
      <c r="Q262" s="34" t="s">
        <v>519</v>
      </c>
      <c r="R262" s="20" t="str">
        <f>VLOOKUP(Q262,Prowadzacy!$F$3:$K$116,2,FALSE)</f>
        <v>Janusz</v>
      </c>
      <c r="S262" s="20" t="str">
        <f>VLOOKUP(Q262,Prowadzacy!$F$3:$K$116,3,FALSE)</f>
        <v>Stanisław</v>
      </c>
      <c r="T262" s="20" t="str">
        <f>VLOOKUP(Q262,Prowadzacy!$F$3:$K$116,4,FALSE)</f>
        <v>Konieczny</v>
      </c>
      <c r="U262" s="20" t="str">
        <f>VLOOKUP(Q262,Prowadzacy!$F$3:$M$116,8,FALSE)</f>
        <v xml:space="preserve">Janusz | Konieczny | Dr inż. |  ( 05269 ) </v>
      </c>
      <c r="V262" s="35"/>
      <c r="W262" s="34" t="s">
        <v>217</v>
      </c>
      <c r="X262" s="35"/>
      <c r="Y262" s="34"/>
      <c r="Z262" s="10"/>
      <c r="AA262" s="9"/>
      <c r="AB262" s="9"/>
      <c r="AC262" s="9"/>
      <c r="AD262" s="9"/>
      <c r="AE262" s="9"/>
      <c r="AF262" s="9"/>
      <c r="AG262" s="9"/>
      <c r="AH262" s="9"/>
      <c r="AI262" s="9"/>
      <c r="AJ262" s="9"/>
      <c r="AK262" s="9"/>
    </row>
    <row r="263" spans="1:37" ht="52.5">
      <c r="A263" s="151">
        <v>258</v>
      </c>
      <c r="B263" s="20" t="str">
        <f>VLOOKUP(E263,studia!$F$1:$I$10,2,FALSE)</f>
        <v>Elektrotechnika</v>
      </c>
      <c r="C263" s="20" t="str">
        <f>VLOOKUP(E263,studia!$F$1:$I$10,3,FALSE)</f>
        <v>inż.</v>
      </c>
      <c r="D263" s="20">
        <f>VLOOKUP(E263,studia!$F$1:$I$10,4,FALSE)</f>
        <v>0</v>
      </c>
      <c r="E263" s="35" t="s">
        <v>395</v>
      </c>
      <c r="F263" s="157"/>
      <c r="G263" s="35" t="s">
        <v>588</v>
      </c>
      <c r="H263" s="35" t="s">
        <v>589</v>
      </c>
      <c r="I263" s="35" t="s">
        <v>1591</v>
      </c>
      <c r="J263" s="35" t="s">
        <v>561</v>
      </c>
      <c r="K263" s="19" t="str">
        <f>VLOOKUP(J263,Prowadzacy!$F$3:$J$116,2,FALSE)</f>
        <v>Bogumiła</v>
      </c>
      <c r="L263" s="19" t="str">
        <f>VLOOKUP(J263,Prowadzacy!$F$3:$K$116,3,FALSE)</f>
        <v>Kazimiera</v>
      </c>
      <c r="M263" s="19" t="str">
        <f>VLOOKUP(J263,Prowadzacy!$F$3:$K$116,4,FALSE)</f>
        <v>Wnukowska</v>
      </c>
      <c r="N263" s="20" t="str">
        <f>VLOOKUP(J263,Prowadzacy!$F$3:$M$116,8,FALSE)</f>
        <v xml:space="preserve">Bogumiła | Wnukowska | Dr hab. inż. |  ( 05258z ) </v>
      </c>
      <c r="O263" s="19" t="str">
        <f>VLOOKUP(J263,Prowadzacy!$F$3:$K$116,5,FALSE)</f>
        <v>K36W05D02</v>
      </c>
      <c r="P263" s="20" t="str">
        <f>VLOOKUP(J263,Prowadzacy!$F$3:$K$116,6,FALSE)</f>
        <v>ZUEiEP</v>
      </c>
      <c r="Q263" s="34" t="s">
        <v>519</v>
      </c>
      <c r="R263" s="20" t="str">
        <f>VLOOKUP(Q263,Prowadzacy!$F$3:$K$116,2,FALSE)</f>
        <v>Janusz</v>
      </c>
      <c r="S263" s="20" t="str">
        <f>VLOOKUP(Q263,Prowadzacy!$F$3:$K$116,3,FALSE)</f>
        <v>Stanisław</v>
      </c>
      <c r="T263" s="20" t="str">
        <f>VLOOKUP(Q263,Prowadzacy!$F$3:$K$116,4,FALSE)</f>
        <v>Konieczny</v>
      </c>
      <c r="U263" s="20" t="str">
        <f>VLOOKUP(Q263,Prowadzacy!$F$3:$M$116,8,FALSE)</f>
        <v xml:space="preserve">Janusz | Konieczny | Dr inż. |  ( 05269 ) </v>
      </c>
      <c r="V263" s="35"/>
      <c r="W263" s="34" t="s">
        <v>217</v>
      </c>
      <c r="X263" s="35"/>
      <c r="Y263" s="34"/>
      <c r="Z263" s="10"/>
      <c r="AA263" s="9"/>
      <c r="AB263" s="9"/>
      <c r="AC263" s="9"/>
      <c r="AD263" s="9"/>
      <c r="AE263" s="9"/>
      <c r="AF263" s="9"/>
      <c r="AG263" s="9"/>
      <c r="AH263" s="9"/>
      <c r="AI263" s="9"/>
      <c r="AJ263" s="9"/>
      <c r="AK263" s="9"/>
    </row>
    <row r="264" spans="1:37" ht="65.25">
      <c r="A264" s="151">
        <v>259</v>
      </c>
      <c r="B264" s="20" t="str">
        <f>VLOOKUP(E264,studia!$F$1:$I$10,2,FALSE)</f>
        <v>Elektrotechnika</v>
      </c>
      <c r="C264" s="20" t="str">
        <f>VLOOKUP(E264,studia!$F$1:$I$10,3,FALSE)</f>
        <v>inż.</v>
      </c>
      <c r="D264" s="20">
        <f>VLOOKUP(E264,studia!$F$1:$I$10,4,FALSE)</f>
        <v>0</v>
      </c>
      <c r="E264" s="35" t="s">
        <v>395</v>
      </c>
      <c r="F264" s="157"/>
      <c r="G264" s="35" t="s">
        <v>1005</v>
      </c>
      <c r="H264" s="35" t="s">
        <v>1006</v>
      </c>
      <c r="I264" s="35" t="s">
        <v>1758</v>
      </c>
      <c r="J264" s="35" t="s">
        <v>1001</v>
      </c>
      <c r="K264" s="19" t="str">
        <f>VLOOKUP(J264,Prowadzacy!$F$3:$J$116,2,FALSE)</f>
        <v>Daniel</v>
      </c>
      <c r="L264" s="19">
        <f>VLOOKUP(J264,Prowadzacy!$F$3:$K$116,3,FALSE)</f>
        <v>0</v>
      </c>
      <c r="M264" s="19" t="str">
        <f>VLOOKUP(J264,Prowadzacy!$F$3:$K$116,4,FALSE)</f>
        <v>Dusza</v>
      </c>
      <c r="N264" s="20" t="str">
        <f>VLOOKUP(J264,Prowadzacy!$F$3:$M$116,8,FALSE)</f>
        <v xml:space="preserve">Daniel | Dusza | Dr inż. |  ( 05358 ) </v>
      </c>
      <c r="O264" s="19" t="str">
        <f>VLOOKUP(J264,Prowadzacy!$F$3:$K$116,5,FALSE)</f>
        <v>K37W05D02</v>
      </c>
      <c r="P264" s="20" t="str">
        <f>VLOOKUP(J264,Prowadzacy!$F$3:$K$116,6,FALSE)</f>
        <v>ZMPE</v>
      </c>
      <c r="Q264" s="34" t="s">
        <v>1135</v>
      </c>
      <c r="R264" s="20" t="str">
        <f>VLOOKUP(Q264,Prowadzacy!$F$3:$K$116,2,FALSE)</f>
        <v>Grzegorz</v>
      </c>
      <c r="S264" s="20" t="str">
        <f>VLOOKUP(Q264,Prowadzacy!$F$3:$K$116,3,FALSE)</f>
        <v>Michał</v>
      </c>
      <c r="T264" s="20" t="str">
        <f>VLOOKUP(Q264,Prowadzacy!$F$3:$K$116,4,FALSE)</f>
        <v>Kosobudzki</v>
      </c>
      <c r="U264" s="20" t="str">
        <f>VLOOKUP(Q264,Prowadzacy!$F$3:$M$116,8,FALSE)</f>
        <v xml:space="preserve">Grzegorz | Kosobudzki | Dr inż. |  ( 05320 ) </v>
      </c>
      <c r="V264" s="35"/>
      <c r="W264" s="34" t="s">
        <v>217</v>
      </c>
      <c r="X264" s="35"/>
      <c r="Y264" s="34"/>
      <c r="Z264" s="10"/>
      <c r="AA264" s="9"/>
      <c r="AB264" s="9"/>
      <c r="AC264" s="9"/>
      <c r="AD264" s="9"/>
      <c r="AE264" s="9"/>
      <c r="AF264" s="9"/>
      <c r="AG264" s="9"/>
      <c r="AH264" s="9"/>
      <c r="AI264" s="9"/>
      <c r="AJ264" s="9"/>
      <c r="AK264" s="9"/>
    </row>
    <row r="265" spans="1:37" ht="65.25">
      <c r="A265" s="151">
        <v>260</v>
      </c>
      <c r="B265" s="20" t="str">
        <f>VLOOKUP(E265,studia!$F$1:$I$10,2,FALSE)</f>
        <v>Elektrotechnika</v>
      </c>
      <c r="C265" s="20" t="str">
        <f>VLOOKUP(E265,studia!$F$1:$I$10,3,FALSE)</f>
        <v>inż.</v>
      </c>
      <c r="D265" s="20">
        <f>VLOOKUP(E265,studia!$F$1:$I$10,4,FALSE)</f>
        <v>0</v>
      </c>
      <c r="E265" s="35" t="s">
        <v>395</v>
      </c>
      <c r="F265" s="157"/>
      <c r="G265" s="35" t="s">
        <v>1010</v>
      </c>
      <c r="H265" s="35" t="s">
        <v>1011</v>
      </c>
      <c r="I265" s="35" t="s">
        <v>1012</v>
      </c>
      <c r="J265" s="35" t="s">
        <v>1001</v>
      </c>
      <c r="K265" s="19" t="str">
        <f>VLOOKUP(J265,Prowadzacy!$F$3:$J$116,2,FALSE)</f>
        <v>Daniel</v>
      </c>
      <c r="L265" s="19">
        <f>VLOOKUP(J265,Prowadzacy!$F$3:$K$116,3,FALSE)</f>
        <v>0</v>
      </c>
      <c r="M265" s="19" t="str">
        <f>VLOOKUP(J265,Prowadzacy!$F$3:$K$116,4,FALSE)</f>
        <v>Dusza</v>
      </c>
      <c r="N265" s="20" t="str">
        <f>VLOOKUP(J265,Prowadzacy!$F$3:$M$116,8,FALSE)</f>
        <v xml:space="preserve">Daniel | Dusza | Dr inż. |  ( 05358 ) </v>
      </c>
      <c r="O265" s="19" t="str">
        <f>VLOOKUP(J265,Prowadzacy!$F$3:$K$116,5,FALSE)</f>
        <v>K37W05D02</v>
      </c>
      <c r="P265" s="20" t="str">
        <f>VLOOKUP(J265,Prowadzacy!$F$3:$K$116,6,FALSE)</f>
        <v>ZMPE</v>
      </c>
      <c r="Q265" s="34" t="s">
        <v>1135</v>
      </c>
      <c r="R265" s="20" t="str">
        <f>VLOOKUP(Q265,Prowadzacy!$F$3:$K$116,2,FALSE)</f>
        <v>Grzegorz</v>
      </c>
      <c r="S265" s="20" t="str">
        <f>VLOOKUP(Q265,Prowadzacy!$F$3:$K$116,3,FALSE)</f>
        <v>Michał</v>
      </c>
      <c r="T265" s="20" t="str">
        <f>VLOOKUP(Q265,Prowadzacy!$F$3:$K$116,4,FALSE)</f>
        <v>Kosobudzki</v>
      </c>
      <c r="U265" s="20" t="str">
        <f>VLOOKUP(Q265,Prowadzacy!$F$3:$M$116,8,FALSE)</f>
        <v xml:space="preserve">Grzegorz | Kosobudzki | Dr inż. |  ( 05320 ) </v>
      </c>
      <c r="V265" s="35" t="s">
        <v>1333</v>
      </c>
      <c r="W265" s="34" t="s">
        <v>216</v>
      </c>
      <c r="X265" s="35" t="s">
        <v>1334</v>
      </c>
      <c r="Y265" s="34" t="s">
        <v>216</v>
      </c>
      <c r="Z265" s="10"/>
      <c r="AA265" s="9"/>
      <c r="AB265" s="9"/>
      <c r="AC265" s="9"/>
      <c r="AD265" s="9"/>
      <c r="AE265" s="9"/>
      <c r="AF265" s="9"/>
      <c r="AG265" s="9"/>
      <c r="AH265" s="9"/>
      <c r="AI265" s="9"/>
      <c r="AJ265" s="9"/>
      <c r="AK265" s="9"/>
    </row>
    <row r="266" spans="1:37" ht="65.25">
      <c r="A266" s="151">
        <v>261</v>
      </c>
      <c r="B266" s="20" t="str">
        <f>VLOOKUP(E266,studia!$F$1:$I$10,2,FALSE)</f>
        <v>Elektrotechnika</v>
      </c>
      <c r="C266" s="20" t="str">
        <f>VLOOKUP(E266,studia!$F$1:$I$10,3,FALSE)</f>
        <v>inż.</v>
      </c>
      <c r="D266" s="20">
        <f>VLOOKUP(E266,studia!$F$1:$I$10,4,FALSE)</f>
        <v>0</v>
      </c>
      <c r="E266" s="35" t="s">
        <v>395</v>
      </c>
      <c r="F266" s="157"/>
      <c r="G266" s="35" t="s">
        <v>1053</v>
      </c>
      <c r="H266" s="35" t="s">
        <v>1054</v>
      </c>
      <c r="I266" s="35" t="s">
        <v>1759</v>
      </c>
      <c r="J266" s="35" t="s">
        <v>1055</v>
      </c>
      <c r="K266" s="19" t="str">
        <f>VLOOKUP(J266,Prowadzacy!$F$3:$J$116,2,FALSE)</f>
        <v>Adam</v>
      </c>
      <c r="L266" s="19">
        <f>VLOOKUP(J266,Prowadzacy!$F$3:$K$116,3,FALSE)</f>
        <v>0</v>
      </c>
      <c r="M266" s="19" t="str">
        <f>VLOOKUP(J266,Prowadzacy!$F$3:$K$116,4,FALSE)</f>
        <v>Gozdowiak</v>
      </c>
      <c r="N266" s="20" t="str">
        <f>VLOOKUP(J266,Prowadzacy!$F$3:$M$116,8,FALSE)</f>
        <v xml:space="preserve">Adam | Gozdowiak | Dr inż. |  ( 053111 ) </v>
      </c>
      <c r="O266" s="19" t="str">
        <f>VLOOKUP(J266,Prowadzacy!$F$3:$K$116,5,FALSE)</f>
        <v>K37W05D02</v>
      </c>
      <c r="P266" s="20" t="str">
        <f>VLOOKUP(J266,Prowadzacy!$F$3:$K$116,6,FALSE)</f>
        <v>ZMPE</v>
      </c>
      <c r="Q266" s="34" t="s">
        <v>936</v>
      </c>
      <c r="R266" s="20" t="str">
        <f>VLOOKUP(Q266,Prowadzacy!$F$3:$K$116,2,FALSE)</f>
        <v>Maciej</v>
      </c>
      <c r="S266" s="20">
        <f>VLOOKUP(Q266,Prowadzacy!$F$3:$K$116,3,FALSE)</f>
        <v>0</v>
      </c>
      <c r="T266" s="20" t="str">
        <f>VLOOKUP(Q266,Prowadzacy!$F$3:$K$116,4,FALSE)</f>
        <v>Antal</v>
      </c>
      <c r="U266" s="20" t="str">
        <f>VLOOKUP(Q266,Prowadzacy!$F$3:$M$116,8,FALSE)</f>
        <v xml:space="preserve">Maciej | Antal | Dr inż. |  ( 05357 ) </v>
      </c>
      <c r="V266" s="35"/>
      <c r="W266" s="34" t="s">
        <v>217</v>
      </c>
      <c r="X266" s="35"/>
      <c r="Y266" s="34"/>
      <c r="Z266" s="10"/>
      <c r="AA266" s="9"/>
      <c r="AB266" s="9"/>
      <c r="AC266" s="9"/>
      <c r="AD266" s="9"/>
      <c r="AE266" s="9"/>
      <c r="AF266" s="9"/>
      <c r="AG266" s="9"/>
      <c r="AH266" s="9"/>
      <c r="AI266" s="9"/>
      <c r="AJ266" s="9"/>
      <c r="AK266" s="9"/>
    </row>
    <row r="267" spans="1:37" ht="52.5">
      <c r="A267" s="151">
        <v>262</v>
      </c>
      <c r="B267" s="20" t="str">
        <f>VLOOKUP(E267,studia!$F$1:$I$10,2,FALSE)</f>
        <v>Elektrotechnika</v>
      </c>
      <c r="C267" s="20" t="str">
        <f>VLOOKUP(E267,studia!$F$1:$I$10,3,FALSE)</f>
        <v>inż.</v>
      </c>
      <c r="D267" s="20">
        <f>VLOOKUP(E267,studia!$F$1:$I$10,4,FALSE)</f>
        <v>0</v>
      </c>
      <c r="E267" s="35" t="s">
        <v>395</v>
      </c>
      <c r="F267" s="157"/>
      <c r="G267" s="35" t="s">
        <v>1056</v>
      </c>
      <c r="H267" s="35" t="s">
        <v>1057</v>
      </c>
      <c r="I267" s="35" t="s">
        <v>1592</v>
      </c>
      <c r="J267" s="35" t="s">
        <v>1055</v>
      </c>
      <c r="K267" s="19" t="str">
        <f>VLOOKUP(J267,Prowadzacy!$F$3:$J$116,2,FALSE)</f>
        <v>Adam</v>
      </c>
      <c r="L267" s="19">
        <f>VLOOKUP(J267,Prowadzacy!$F$3:$K$116,3,FALSE)</f>
        <v>0</v>
      </c>
      <c r="M267" s="19" t="str">
        <f>VLOOKUP(J267,Prowadzacy!$F$3:$K$116,4,FALSE)</f>
        <v>Gozdowiak</v>
      </c>
      <c r="N267" s="20" t="str">
        <f>VLOOKUP(J267,Prowadzacy!$F$3:$M$116,8,FALSE)</f>
        <v xml:space="preserve">Adam | Gozdowiak | Dr inż. |  ( 053111 ) </v>
      </c>
      <c r="O267" s="19" t="str">
        <f>VLOOKUP(J267,Prowadzacy!$F$3:$K$116,5,FALSE)</f>
        <v>K37W05D02</v>
      </c>
      <c r="P267" s="20" t="str">
        <f>VLOOKUP(J267,Prowadzacy!$F$3:$K$116,6,FALSE)</f>
        <v>ZMPE</v>
      </c>
      <c r="Q267" s="34" t="s">
        <v>936</v>
      </c>
      <c r="R267" s="20" t="str">
        <f>VLOOKUP(Q267,Prowadzacy!$F$3:$K$116,2,FALSE)</f>
        <v>Maciej</v>
      </c>
      <c r="S267" s="20">
        <f>VLOOKUP(Q267,Prowadzacy!$F$3:$K$116,3,FALSE)</f>
        <v>0</v>
      </c>
      <c r="T267" s="20" t="str">
        <f>VLOOKUP(Q267,Prowadzacy!$F$3:$K$116,4,FALSE)</f>
        <v>Antal</v>
      </c>
      <c r="U267" s="20" t="str">
        <f>VLOOKUP(Q267,Prowadzacy!$F$3:$M$116,8,FALSE)</f>
        <v xml:space="preserve">Maciej | Antal | Dr inż. |  ( 05357 ) </v>
      </c>
      <c r="V267" s="35"/>
      <c r="W267" s="34" t="s">
        <v>217</v>
      </c>
      <c r="X267" s="35"/>
      <c r="Y267" s="34"/>
      <c r="Z267" s="10"/>
      <c r="AA267" s="9"/>
      <c r="AB267" s="9"/>
      <c r="AC267" s="9"/>
      <c r="AD267" s="9"/>
      <c r="AE267" s="9"/>
      <c r="AF267" s="9"/>
      <c r="AG267" s="9"/>
      <c r="AH267" s="9"/>
      <c r="AI267" s="9"/>
      <c r="AJ267" s="9"/>
      <c r="AK267" s="9"/>
    </row>
    <row r="268" spans="1:37" ht="52.5">
      <c r="A268" s="151">
        <v>263</v>
      </c>
      <c r="B268" s="20" t="str">
        <f>VLOOKUP(E268,studia!$F$1:$I$10,2,FALSE)</f>
        <v>Elektrotechnika</v>
      </c>
      <c r="C268" s="20" t="str">
        <f>VLOOKUP(E268,studia!$F$1:$I$10,3,FALSE)</f>
        <v>inż.</v>
      </c>
      <c r="D268" s="20">
        <f>VLOOKUP(E268,studia!$F$1:$I$10,4,FALSE)</f>
        <v>0</v>
      </c>
      <c r="E268" s="35" t="s">
        <v>395</v>
      </c>
      <c r="F268" s="157"/>
      <c r="G268" s="35" t="s">
        <v>1058</v>
      </c>
      <c r="H268" s="35" t="s">
        <v>1059</v>
      </c>
      <c r="I268" s="35" t="s">
        <v>1760</v>
      </c>
      <c r="J268" s="35" t="s">
        <v>1055</v>
      </c>
      <c r="K268" s="19" t="str">
        <f>VLOOKUP(J268,Prowadzacy!$F$3:$J$116,2,FALSE)</f>
        <v>Adam</v>
      </c>
      <c r="L268" s="19">
        <f>VLOOKUP(J268,Prowadzacy!$F$3:$K$116,3,FALSE)</f>
        <v>0</v>
      </c>
      <c r="M268" s="19" t="str">
        <f>VLOOKUP(J268,Prowadzacy!$F$3:$K$116,4,FALSE)</f>
        <v>Gozdowiak</v>
      </c>
      <c r="N268" s="20" t="str">
        <f>VLOOKUP(J268,Prowadzacy!$F$3:$M$116,8,FALSE)</f>
        <v xml:space="preserve">Adam | Gozdowiak | Dr inż. |  ( 053111 ) </v>
      </c>
      <c r="O268" s="19" t="str">
        <f>VLOOKUP(J268,Prowadzacy!$F$3:$K$116,5,FALSE)</f>
        <v>K37W05D02</v>
      </c>
      <c r="P268" s="20" t="str">
        <f>VLOOKUP(J268,Prowadzacy!$F$3:$K$116,6,FALSE)</f>
        <v>ZMPE</v>
      </c>
      <c r="Q268" s="34" t="s">
        <v>936</v>
      </c>
      <c r="R268" s="20" t="str">
        <f>VLOOKUP(Q268,Prowadzacy!$F$3:$K$116,2,FALSE)</f>
        <v>Maciej</v>
      </c>
      <c r="S268" s="20">
        <f>VLOOKUP(Q268,Prowadzacy!$F$3:$K$116,3,FALSE)</f>
        <v>0</v>
      </c>
      <c r="T268" s="20" t="str">
        <f>VLOOKUP(Q268,Prowadzacy!$F$3:$K$116,4,FALSE)</f>
        <v>Antal</v>
      </c>
      <c r="U268" s="20" t="str">
        <f>VLOOKUP(Q268,Prowadzacy!$F$3:$M$116,8,FALSE)</f>
        <v xml:space="preserve">Maciej | Antal | Dr inż. |  ( 05357 ) </v>
      </c>
      <c r="V268" s="35"/>
      <c r="W268" s="34" t="s">
        <v>217</v>
      </c>
      <c r="X268" s="35"/>
      <c r="Y268" s="34"/>
      <c r="Z268" s="10"/>
      <c r="AA268" s="9"/>
      <c r="AB268" s="9"/>
      <c r="AC268" s="9"/>
      <c r="AD268" s="9"/>
      <c r="AE268" s="9"/>
      <c r="AF268" s="9"/>
      <c r="AG268" s="9"/>
      <c r="AH268" s="9"/>
      <c r="AI268" s="9"/>
      <c r="AJ268" s="9"/>
      <c r="AK268" s="9"/>
    </row>
    <row r="269" spans="1:37" ht="52.5">
      <c r="A269" s="151">
        <v>264</v>
      </c>
      <c r="B269" s="20" t="str">
        <f>VLOOKUP(E269,studia!$F$1:$I$10,2,FALSE)</f>
        <v>Elektrotechnika</v>
      </c>
      <c r="C269" s="20" t="str">
        <f>VLOOKUP(E269,studia!$F$1:$I$10,3,FALSE)</f>
        <v>inż.</v>
      </c>
      <c r="D269" s="20">
        <f>VLOOKUP(E269,studia!$F$1:$I$10,4,FALSE)</f>
        <v>0</v>
      </c>
      <c r="E269" s="35" t="s">
        <v>395</v>
      </c>
      <c r="F269" s="157"/>
      <c r="G269" s="35" t="s">
        <v>1761</v>
      </c>
      <c r="H269" s="35" t="s">
        <v>1762</v>
      </c>
      <c r="I269" s="35" t="s">
        <v>1763</v>
      </c>
      <c r="J269" s="35" t="s">
        <v>1067</v>
      </c>
      <c r="K269" s="19" t="str">
        <f>VLOOKUP(J269,Prowadzacy!$F$3:$J$116,2,FALSE)</f>
        <v>Maciej</v>
      </c>
      <c r="L269" s="19" t="str">
        <f>VLOOKUP(J269,Prowadzacy!$F$3:$K$116,3,FALSE)</f>
        <v>Jakub</v>
      </c>
      <c r="M269" s="19" t="str">
        <f>VLOOKUP(J269,Prowadzacy!$F$3:$K$116,4,FALSE)</f>
        <v>Gwoździewicz</v>
      </c>
      <c r="N269" s="20" t="str">
        <f>VLOOKUP(J269,Prowadzacy!$F$3:$M$116,8,FALSE)</f>
        <v xml:space="preserve">Maciej | Gwoździewicz | Dr inż. |  ( 05389 ) </v>
      </c>
      <c r="O269" s="19" t="str">
        <f>VLOOKUP(J269,Prowadzacy!$F$3:$K$116,5,FALSE)</f>
        <v>K37W05D02</v>
      </c>
      <c r="P269" s="20" t="str">
        <f>VLOOKUP(J269,Prowadzacy!$F$3:$K$116,6,FALSE)</f>
        <v>ZMPE</v>
      </c>
      <c r="Q269" s="34" t="s">
        <v>512</v>
      </c>
      <c r="R269" s="20" t="str">
        <f>VLOOKUP(Q269,Prowadzacy!$F$3:$K$116,2,FALSE)</f>
        <v>Marta</v>
      </c>
      <c r="S269" s="20" t="str">
        <f>VLOOKUP(Q269,Prowadzacy!$F$3:$K$116,3,FALSE)</f>
        <v>Monika</v>
      </c>
      <c r="T269" s="20" t="str">
        <f>VLOOKUP(Q269,Prowadzacy!$F$3:$K$116,4,FALSE)</f>
        <v>Bątkiewicz-Pantuła</v>
      </c>
      <c r="U269" s="20" t="str">
        <f>VLOOKUP(Q269,Prowadzacy!$F$3:$M$116,8,FALSE)</f>
        <v xml:space="preserve">Marta | Bątkiewicz-Pantuła | Dr inż. |  ( 05298 ) </v>
      </c>
      <c r="V269" s="35" t="s">
        <v>1335</v>
      </c>
      <c r="W269" s="34" t="s">
        <v>216</v>
      </c>
      <c r="X269" s="35" t="s">
        <v>1336</v>
      </c>
      <c r="Y269" s="34" t="s">
        <v>216</v>
      </c>
      <c r="Z269" s="10"/>
      <c r="AA269" s="9"/>
      <c r="AB269" s="9"/>
      <c r="AC269" s="9"/>
      <c r="AD269" s="9"/>
      <c r="AE269" s="9"/>
      <c r="AF269" s="9"/>
      <c r="AG269" s="9"/>
      <c r="AH269" s="9"/>
      <c r="AI269" s="9"/>
      <c r="AJ269" s="9"/>
      <c r="AK269" s="9"/>
    </row>
    <row r="270" spans="1:37" ht="52.5">
      <c r="A270" s="151">
        <v>265</v>
      </c>
      <c r="B270" s="20" t="str">
        <f>VLOOKUP(E270,studia!$F$1:$I$10,2,FALSE)</f>
        <v>Elektrotechnika</v>
      </c>
      <c r="C270" s="20" t="str">
        <f>VLOOKUP(E270,studia!$F$1:$I$10,3,FALSE)</f>
        <v>inż.</v>
      </c>
      <c r="D270" s="20">
        <f>VLOOKUP(E270,studia!$F$1:$I$10,4,FALSE)</f>
        <v>0</v>
      </c>
      <c r="E270" s="35" t="s">
        <v>395</v>
      </c>
      <c r="F270" s="158" t="s">
        <v>2179</v>
      </c>
      <c r="G270" s="35" t="s">
        <v>1718</v>
      </c>
      <c r="H270" s="35" t="s">
        <v>1068</v>
      </c>
      <c r="I270" s="35" t="s">
        <v>1764</v>
      </c>
      <c r="J270" s="35" t="s">
        <v>1067</v>
      </c>
      <c r="K270" s="19" t="str">
        <f>VLOOKUP(J270,Prowadzacy!$F$3:$J$116,2,FALSE)</f>
        <v>Maciej</v>
      </c>
      <c r="L270" s="19" t="str">
        <f>VLOOKUP(J270,Prowadzacy!$F$3:$K$116,3,FALSE)</f>
        <v>Jakub</v>
      </c>
      <c r="M270" s="19" t="str">
        <f>VLOOKUP(J270,Prowadzacy!$F$3:$K$116,4,FALSE)</f>
        <v>Gwoździewicz</v>
      </c>
      <c r="N270" s="20" t="str">
        <f>VLOOKUP(J270,Prowadzacy!$F$3:$M$116,8,FALSE)</f>
        <v xml:space="preserve">Maciej | Gwoździewicz | Dr inż. |  ( 05389 ) </v>
      </c>
      <c r="O270" s="19" t="str">
        <f>VLOOKUP(J270,Prowadzacy!$F$3:$K$116,5,FALSE)</f>
        <v>K37W05D02</v>
      </c>
      <c r="P270" s="20" t="str">
        <f>VLOOKUP(J270,Prowadzacy!$F$3:$K$116,6,FALSE)</f>
        <v>ZMPE</v>
      </c>
      <c r="Q270" s="34" t="s">
        <v>512</v>
      </c>
      <c r="R270" s="20" t="str">
        <f>VLOOKUP(Q270,Prowadzacy!$F$3:$K$116,2,FALSE)</f>
        <v>Marta</v>
      </c>
      <c r="S270" s="20" t="str">
        <f>VLOOKUP(Q270,Prowadzacy!$F$3:$K$116,3,FALSE)</f>
        <v>Monika</v>
      </c>
      <c r="T270" s="20" t="str">
        <f>VLOOKUP(Q270,Prowadzacy!$F$3:$K$116,4,FALSE)</f>
        <v>Bątkiewicz-Pantuła</v>
      </c>
      <c r="U270" s="20" t="str">
        <f>VLOOKUP(Q270,Prowadzacy!$F$3:$M$116,8,FALSE)</f>
        <v xml:space="preserve">Marta | Bątkiewicz-Pantuła | Dr inż. |  ( 05298 ) </v>
      </c>
      <c r="V270" s="35" t="s">
        <v>1337</v>
      </c>
      <c r="W270" s="34" t="s">
        <v>216</v>
      </c>
      <c r="X270" s="35" t="s">
        <v>1338</v>
      </c>
      <c r="Y270" s="34" t="s">
        <v>216</v>
      </c>
      <c r="Z270" s="10"/>
      <c r="AA270" s="9"/>
      <c r="AB270" s="9"/>
      <c r="AC270" s="9"/>
      <c r="AD270" s="9"/>
      <c r="AE270" s="9"/>
      <c r="AF270" s="9"/>
      <c r="AG270" s="9"/>
      <c r="AH270" s="9"/>
      <c r="AI270" s="9"/>
      <c r="AJ270" s="9"/>
      <c r="AK270" s="9"/>
    </row>
    <row r="271" spans="1:37" ht="52.5">
      <c r="A271" s="151">
        <v>266</v>
      </c>
      <c r="B271" s="20" t="str">
        <f>VLOOKUP(E271,studia!$F$1:$I$10,2,FALSE)</f>
        <v>Elektrotechnika</v>
      </c>
      <c r="C271" s="20" t="str">
        <f>VLOOKUP(E271,studia!$F$1:$I$10,3,FALSE)</f>
        <v>inż.</v>
      </c>
      <c r="D271" s="20">
        <f>VLOOKUP(E271,studia!$F$1:$I$10,4,FALSE)</f>
        <v>0</v>
      </c>
      <c r="E271" s="35" t="s">
        <v>395</v>
      </c>
      <c r="F271" s="157"/>
      <c r="G271" s="35" t="s">
        <v>1069</v>
      </c>
      <c r="H271" s="35" t="s">
        <v>1070</v>
      </c>
      <c r="I271" s="35" t="s">
        <v>1765</v>
      </c>
      <c r="J271" s="35" t="s">
        <v>1067</v>
      </c>
      <c r="K271" s="19" t="str">
        <f>VLOOKUP(J271,Prowadzacy!$F$3:$J$116,2,FALSE)</f>
        <v>Maciej</v>
      </c>
      <c r="L271" s="19" t="str">
        <f>VLOOKUP(J271,Prowadzacy!$F$3:$K$116,3,FALSE)</f>
        <v>Jakub</v>
      </c>
      <c r="M271" s="19" t="str">
        <f>VLOOKUP(J271,Prowadzacy!$F$3:$K$116,4,FALSE)</f>
        <v>Gwoździewicz</v>
      </c>
      <c r="N271" s="20" t="str">
        <f>VLOOKUP(J271,Prowadzacy!$F$3:$M$116,8,FALSE)</f>
        <v xml:space="preserve">Maciej | Gwoździewicz | Dr inż. |  ( 05389 ) </v>
      </c>
      <c r="O271" s="19" t="str">
        <f>VLOOKUP(J271,Prowadzacy!$F$3:$K$116,5,FALSE)</f>
        <v>K37W05D02</v>
      </c>
      <c r="P271" s="20" t="str">
        <f>VLOOKUP(J271,Prowadzacy!$F$3:$K$116,6,FALSE)</f>
        <v>ZMPE</v>
      </c>
      <c r="Q271" s="34" t="s">
        <v>512</v>
      </c>
      <c r="R271" s="20" t="str">
        <f>VLOOKUP(Q271,Prowadzacy!$F$3:$K$116,2,FALSE)</f>
        <v>Marta</v>
      </c>
      <c r="S271" s="20" t="str">
        <f>VLOOKUP(Q271,Prowadzacy!$F$3:$K$116,3,FALSE)</f>
        <v>Monika</v>
      </c>
      <c r="T271" s="20" t="str">
        <f>VLOOKUP(Q271,Prowadzacy!$F$3:$K$116,4,FALSE)</f>
        <v>Bątkiewicz-Pantuła</v>
      </c>
      <c r="U271" s="20" t="str">
        <f>VLOOKUP(Q271,Prowadzacy!$F$3:$M$116,8,FALSE)</f>
        <v xml:space="preserve">Marta | Bątkiewicz-Pantuła | Dr inż. |  ( 05298 ) </v>
      </c>
      <c r="V271" s="35"/>
      <c r="W271" s="34" t="s">
        <v>217</v>
      </c>
      <c r="X271" s="35"/>
      <c r="Y271" s="34"/>
      <c r="Z271" s="10"/>
      <c r="AA271" s="9"/>
      <c r="AB271" s="9"/>
      <c r="AC271" s="9"/>
      <c r="AD271" s="9"/>
      <c r="AE271" s="9"/>
      <c r="AF271" s="9"/>
      <c r="AG271" s="9"/>
      <c r="AH271" s="9"/>
      <c r="AI271" s="9"/>
      <c r="AJ271" s="9"/>
      <c r="AK271" s="9"/>
    </row>
    <row r="272" spans="1:37" ht="78">
      <c r="A272" s="151">
        <v>267</v>
      </c>
      <c r="B272" s="20" t="str">
        <f>VLOOKUP(E272,studia!$F$1:$I$10,2,FALSE)</f>
        <v>Elektrotechnika</v>
      </c>
      <c r="C272" s="20" t="str">
        <f>VLOOKUP(E272,studia!$F$1:$I$10,3,FALSE)</f>
        <v>inż.</v>
      </c>
      <c r="D272" s="20">
        <f>VLOOKUP(E272,studia!$F$1:$I$10,4,FALSE)</f>
        <v>0</v>
      </c>
      <c r="E272" s="35" t="s">
        <v>395</v>
      </c>
      <c r="F272" s="157"/>
      <c r="G272" s="35" t="s">
        <v>1766</v>
      </c>
      <c r="H272" s="35" t="s">
        <v>1071</v>
      </c>
      <c r="I272" s="35" t="s">
        <v>1767</v>
      </c>
      <c r="J272" s="35" t="s">
        <v>1067</v>
      </c>
      <c r="K272" s="19" t="str">
        <f>VLOOKUP(J272,Prowadzacy!$F$3:$J$116,2,FALSE)</f>
        <v>Maciej</v>
      </c>
      <c r="L272" s="19" t="str">
        <f>VLOOKUP(J272,Prowadzacy!$F$3:$K$116,3,FALSE)</f>
        <v>Jakub</v>
      </c>
      <c r="M272" s="19" t="str">
        <f>VLOOKUP(J272,Prowadzacy!$F$3:$K$116,4,FALSE)</f>
        <v>Gwoździewicz</v>
      </c>
      <c r="N272" s="20" t="str">
        <f>VLOOKUP(J272,Prowadzacy!$F$3:$M$116,8,FALSE)</f>
        <v xml:space="preserve">Maciej | Gwoździewicz | Dr inż. |  ( 05389 ) </v>
      </c>
      <c r="O272" s="19" t="str">
        <f>VLOOKUP(J272,Prowadzacy!$F$3:$K$116,5,FALSE)</f>
        <v>K37W05D02</v>
      </c>
      <c r="P272" s="20" t="str">
        <f>VLOOKUP(J272,Prowadzacy!$F$3:$K$116,6,FALSE)</f>
        <v>ZMPE</v>
      </c>
      <c r="Q272" s="34" t="s">
        <v>947</v>
      </c>
      <c r="R272" s="20" t="str">
        <f>VLOOKUP(Q272,Prowadzacy!$F$3:$K$116,2,FALSE)</f>
        <v>Marek</v>
      </c>
      <c r="S272" s="20" t="str">
        <f>VLOOKUP(Q272,Prowadzacy!$F$3:$K$116,3,FALSE)</f>
        <v>Paweł</v>
      </c>
      <c r="T272" s="20" t="str">
        <f>VLOOKUP(Q272,Prowadzacy!$F$3:$K$116,4,FALSE)</f>
        <v>Ciurys</v>
      </c>
      <c r="U272" s="20" t="str">
        <f>VLOOKUP(Q272,Prowadzacy!$F$3:$M$116,8,FALSE)</f>
        <v xml:space="preserve">Marek | Ciurys | Dr hab. inż. |  ( 05369 ) </v>
      </c>
      <c r="V272" s="35"/>
      <c r="W272" s="34" t="s">
        <v>1339</v>
      </c>
      <c r="X272" s="35"/>
      <c r="Y272" s="34"/>
      <c r="Z272" s="10"/>
      <c r="AA272" s="9"/>
      <c r="AB272" s="9"/>
      <c r="AC272" s="9"/>
      <c r="AD272" s="9"/>
      <c r="AE272" s="9"/>
      <c r="AF272" s="9"/>
      <c r="AG272" s="9"/>
      <c r="AH272" s="9"/>
      <c r="AI272" s="9"/>
      <c r="AJ272" s="9"/>
      <c r="AK272" s="9"/>
    </row>
    <row r="273" spans="1:37" ht="52.5">
      <c r="A273" s="151">
        <v>268</v>
      </c>
      <c r="B273" s="20" t="str">
        <f>VLOOKUP(E273,studia!$F$1:$I$10,2,FALSE)</f>
        <v>Elektrotechnika</v>
      </c>
      <c r="C273" s="20" t="str">
        <f>VLOOKUP(E273,studia!$F$1:$I$10,3,FALSE)</f>
        <v>inż.</v>
      </c>
      <c r="D273" s="20">
        <f>VLOOKUP(E273,studia!$F$1:$I$10,4,FALSE)</f>
        <v>0</v>
      </c>
      <c r="E273" s="35" t="s">
        <v>395</v>
      </c>
      <c r="F273" s="157"/>
      <c r="G273" s="35" t="s">
        <v>1072</v>
      </c>
      <c r="H273" s="35" t="s">
        <v>1073</v>
      </c>
      <c r="I273" s="35" t="s">
        <v>1768</v>
      </c>
      <c r="J273" s="35" t="s">
        <v>1067</v>
      </c>
      <c r="K273" s="19" t="str">
        <f>VLOOKUP(J273,Prowadzacy!$F$3:$J$116,2,FALSE)</f>
        <v>Maciej</v>
      </c>
      <c r="L273" s="19" t="str">
        <f>VLOOKUP(J273,Prowadzacy!$F$3:$K$116,3,FALSE)</f>
        <v>Jakub</v>
      </c>
      <c r="M273" s="19" t="str">
        <f>VLOOKUP(J273,Prowadzacy!$F$3:$K$116,4,FALSE)</f>
        <v>Gwoździewicz</v>
      </c>
      <c r="N273" s="20" t="str">
        <f>VLOOKUP(J273,Prowadzacy!$F$3:$M$116,8,FALSE)</f>
        <v xml:space="preserve">Maciej | Gwoździewicz | Dr inż. |  ( 05389 ) </v>
      </c>
      <c r="O273" s="19" t="str">
        <f>VLOOKUP(J273,Prowadzacy!$F$3:$K$116,5,FALSE)</f>
        <v>K37W05D02</v>
      </c>
      <c r="P273" s="20" t="str">
        <f>VLOOKUP(J273,Prowadzacy!$F$3:$K$116,6,FALSE)</f>
        <v>ZMPE</v>
      </c>
      <c r="Q273" s="34" t="s">
        <v>947</v>
      </c>
      <c r="R273" s="20" t="str">
        <f>VLOOKUP(Q273,Prowadzacy!$F$3:$K$116,2,FALSE)</f>
        <v>Marek</v>
      </c>
      <c r="S273" s="20" t="str">
        <f>VLOOKUP(Q273,Prowadzacy!$F$3:$K$116,3,FALSE)</f>
        <v>Paweł</v>
      </c>
      <c r="T273" s="20" t="str">
        <f>VLOOKUP(Q273,Prowadzacy!$F$3:$K$116,4,FALSE)</f>
        <v>Ciurys</v>
      </c>
      <c r="U273" s="20" t="str">
        <f>VLOOKUP(Q273,Prowadzacy!$F$3:$M$116,8,FALSE)</f>
        <v xml:space="preserve">Marek | Ciurys | Dr hab. inż. |  ( 05369 ) </v>
      </c>
      <c r="V273" s="35"/>
      <c r="W273" s="34" t="s">
        <v>1339</v>
      </c>
      <c r="X273" s="35"/>
      <c r="Y273" s="34"/>
      <c r="Z273" s="10"/>
      <c r="AA273" s="9"/>
      <c r="AB273" s="9"/>
      <c r="AC273" s="9"/>
      <c r="AD273" s="9"/>
      <c r="AE273" s="9"/>
      <c r="AF273" s="9"/>
      <c r="AG273" s="9"/>
      <c r="AH273" s="9"/>
      <c r="AI273" s="9"/>
      <c r="AJ273" s="9"/>
      <c r="AK273" s="9"/>
    </row>
    <row r="274" spans="1:37" ht="78">
      <c r="A274" s="151">
        <v>269</v>
      </c>
      <c r="B274" s="20" t="str">
        <f>VLOOKUP(E274,studia!$F$1:$I$10,2,FALSE)</f>
        <v>Elektrotechnika</v>
      </c>
      <c r="C274" s="20" t="str">
        <f>VLOOKUP(E274,studia!$F$1:$I$10,3,FALSE)</f>
        <v>inż.</v>
      </c>
      <c r="D274" s="20">
        <f>VLOOKUP(E274,studia!$F$1:$I$10,4,FALSE)</f>
        <v>0</v>
      </c>
      <c r="E274" s="35" t="s">
        <v>395</v>
      </c>
      <c r="F274" s="158" t="s">
        <v>2179</v>
      </c>
      <c r="G274" s="35" t="s">
        <v>1087</v>
      </c>
      <c r="H274" s="35" t="s">
        <v>1088</v>
      </c>
      <c r="I274" s="35" t="s">
        <v>1089</v>
      </c>
      <c r="J274" s="35" t="s">
        <v>1077</v>
      </c>
      <c r="K274" s="19" t="str">
        <f>VLOOKUP(J274,Prowadzacy!$F$3:$J$116,2,FALSE)</f>
        <v>Marcin</v>
      </c>
      <c r="L274" s="19">
        <f>VLOOKUP(J274,Prowadzacy!$F$3:$K$116,3,FALSE)</f>
        <v>0</v>
      </c>
      <c r="M274" s="19" t="str">
        <f>VLOOKUP(J274,Prowadzacy!$F$3:$K$116,4,FALSE)</f>
        <v>Kamiński</v>
      </c>
      <c r="N274" s="20" t="str">
        <f>VLOOKUP(J274,Prowadzacy!$F$3:$M$116,8,FALSE)</f>
        <v xml:space="preserve">Marcin | Kamiński | Dr hab. inż. |  ( 05373 ) </v>
      </c>
      <c r="O274" s="19" t="str">
        <f>VLOOKUP(J274,Prowadzacy!$F$3:$K$116,5,FALSE)</f>
        <v>K37W05D02</v>
      </c>
      <c r="P274" s="20" t="str">
        <f>VLOOKUP(J274,Prowadzacy!$F$3:$K$116,6,FALSE)</f>
        <v>ZNEMAP</v>
      </c>
      <c r="Q274" s="34" t="s">
        <v>1173</v>
      </c>
      <c r="R274" s="20" t="str">
        <f>VLOOKUP(Q274,Prowadzacy!$F$3:$K$116,2,FALSE)</f>
        <v>Marcin</v>
      </c>
      <c r="S274" s="20" t="str">
        <f>VLOOKUP(Q274,Prowadzacy!$F$3:$K$116,3,FALSE)</f>
        <v>Stanisław</v>
      </c>
      <c r="T274" s="20" t="str">
        <f>VLOOKUP(Q274,Prowadzacy!$F$3:$K$116,4,FALSE)</f>
        <v>Pawlak</v>
      </c>
      <c r="U274" s="20" t="str">
        <f>VLOOKUP(Q274,Prowadzacy!$F$3:$M$116,8,FALSE)</f>
        <v xml:space="preserve">Marcin | Pawlak | Dr inż. |  ( 05337 ) </v>
      </c>
      <c r="V274" s="35"/>
      <c r="W274" s="34" t="s">
        <v>217</v>
      </c>
      <c r="X274" s="35"/>
      <c r="Y274" s="34"/>
      <c r="Z274" s="10"/>
      <c r="AA274" s="9"/>
      <c r="AB274" s="9"/>
      <c r="AC274" s="9"/>
      <c r="AD274" s="9"/>
      <c r="AE274" s="9"/>
      <c r="AF274" s="9"/>
      <c r="AG274" s="9"/>
      <c r="AH274" s="9"/>
      <c r="AI274" s="9"/>
      <c r="AJ274" s="9"/>
      <c r="AK274" s="9"/>
    </row>
    <row r="275" spans="1:37" ht="78">
      <c r="A275" s="151">
        <v>270</v>
      </c>
      <c r="B275" s="20" t="str">
        <f>VLOOKUP(E275,studia!$F$1:$I$10,2,FALSE)</f>
        <v>Elektrotechnika</v>
      </c>
      <c r="C275" s="20" t="str">
        <f>VLOOKUP(E275,studia!$F$1:$I$10,3,FALSE)</f>
        <v>inż.</v>
      </c>
      <c r="D275" s="20">
        <f>VLOOKUP(E275,studia!$F$1:$I$10,4,FALSE)</f>
        <v>0</v>
      </c>
      <c r="E275" s="35" t="s">
        <v>395</v>
      </c>
      <c r="F275" s="157"/>
      <c r="G275" s="35" t="s">
        <v>1115</v>
      </c>
      <c r="H275" s="35" t="s">
        <v>1116</v>
      </c>
      <c r="I275" s="35" t="s">
        <v>1117</v>
      </c>
      <c r="J275" s="35" t="s">
        <v>1077</v>
      </c>
      <c r="K275" s="19" t="str">
        <f>VLOOKUP(J275,Prowadzacy!$F$3:$J$116,2,FALSE)</f>
        <v>Marcin</v>
      </c>
      <c r="L275" s="19">
        <f>VLOOKUP(J275,Prowadzacy!$F$3:$K$116,3,FALSE)</f>
        <v>0</v>
      </c>
      <c r="M275" s="19" t="str">
        <f>VLOOKUP(J275,Prowadzacy!$F$3:$K$116,4,FALSE)</f>
        <v>Kamiński</v>
      </c>
      <c r="N275" s="20" t="str">
        <f>VLOOKUP(J275,Prowadzacy!$F$3:$M$116,8,FALSE)</f>
        <v xml:space="preserve">Marcin | Kamiński | Dr hab. inż. |  ( 05373 ) </v>
      </c>
      <c r="O275" s="19" t="str">
        <f>VLOOKUP(J275,Prowadzacy!$F$3:$K$116,5,FALSE)</f>
        <v>K37W05D02</v>
      </c>
      <c r="P275" s="20" t="str">
        <f>VLOOKUP(J275,Prowadzacy!$F$3:$K$116,6,FALSE)</f>
        <v>ZNEMAP</v>
      </c>
      <c r="Q275" s="34" t="s">
        <v>985</v>
      </c>
      <c r="R275" s="20" t="str">
        <f>VLOOKUP(Q275,Prowadzacy!$F$3:$K$116,2,FALSE)</f>
        <v>Krzysztof</v>
      </c>
      <c r="S275" s="20" t="str">
        <f>VLOOKUP(Q275,Prowadzacy!$F$3:$K$116,3,FALSE)</f>
        <v>Paweł</v>
      </c>
      <c r="T275" s="20" t="str">
        <f>VLOOKUP(Q275,Prowadzacy!$F$3:$K$116,4,FALSE)</f>
        <v>Dyrcz</v>
      </c>
      <c r="U275" s="20" t="str">
        <f>VLOOKUP(Q275,Prowadzacy!$F$3:$M$116,8,FALSE)</f>
        <v xml:space="preserve">Krzysztof | Dyrcz | Dr inż. |  ( 05307 ) </v>
      </c>
      <c r="V275" s="35"/>
      <c r="W275" s="34" t="s">
        <v>217</v>
      </c>
      <c r="X275" s="35"/>
      <c r="Y275" s="34"/>
      <c r="Z275" s="10"/>
      <c r="AA275" s="9"/>
      <c r="AB275" s="9"/>
      <c r="AC275" s="9"/>
      <c r="AD275" s="9"/>
      <c r="AE275" s="9"/>
      <c r="AF275" s="9"/>
      <c r="AG275" s="9"/>
      <c r="AH275" s="9"/>
      <c r="AI275" s="9"/>
      <c r="AJ275" s="9"/>
      <c r="AK275" s="9"/>
    </row>
    <row r="276" spans="1:37" ht="65.25">
      <c r="A276" s="151">
        <v>271</v>
      </c>
      <c r="B276" s="20" t="str">
        <f>VLOOKUP(E276,studia!$F$1:$I$10,2,FALSE)</f>
        <v>Elektrotechnika</v>
      </c>
      <c r="C276" s="20" t="str">
        <f>VLOOKUP(E276,studia!$F$1:$I$10,3,FALSE)</f>
        <v>inż.</v>
      </c>
      <c r="D276" s="20">
        <f>VLOOKUP(E276,studia!$F$1:$I$10,4,FALSE)</f>
        <v>0</v>
      </c>
      <c r="E276" s="35" t="s">
        <v>395</v>
      </c>
      <c r="F276" s="157"/>
      <c r="G276" s="35" t="s">
        <v>1127</v>
      </c>
      <c r="H276" s="35" t="s">
        <v>1128</v>
      </c>
      <c r="I276" s="35" t="s">
        <v>1129</v>
      </c>
      <c r="J276" s="35" t="s">
        <v>1077</v>
      </c>
      <c r="K276" s="19" t="str">
        <f>VLOOKUP(J276,Prowadzacy!$F$3:$J$116,2,FALSE)</f>
        <v>Marcin</v>
      </c>
      <c r="L276" s="19">
        <f>VLOOKUP(J276,Prowadzacy!$F$3:$K$116,3,FALSE)</f>
        <v>0</v>
      </c>
      <c r="M276" s="19" t="str">
        <f>VLOOKUP(J276,Prowadzacy!$F$3:$K$116,4,FALSE)</f>
        <v>Kamiński</v>
      </c>
      <c r="N276" s="20" t="str">
        <f>VLOOKUP(J276,Prowadzacy!$F$3:$M$116,8,FALSE)</f>
        <v xml:space="preserve">Marcin | Kamiński | Dr hab. inż. |  ( 05373 ) </v>
      </c>
      <c r="O276" s="19" t="str">
        <f>VLOOKUP(J276,Prowadzacy!$F$3:$K$116,5,FALSE)</f>
        <v>K37W05D02</v>
      </c>
      <c r="P276" s="20" t="str">
        <f>VLOOKUP(J276,Prowadzacy!$F$3:$K$116,6,FALSE)</f>
        <v>ZNEMAP</v>
      </c>
      <c r="Q276" s="34" t="s">
        <v>985</v>
      </c>
      <c r="R276" s="20" t="str">
        <f>VLOOKUP(Q276,Prowadzacy!$F$3:$K$116,2,FALSE)</f>
        <v>Krzysztof</v>
      </c>
      <c r="S276" s="20" t="str">
        <f>VLOOKUP(Q276,Prowadzacy!$F$3:$K$116,3,FALSE)</f>
        <v>Paweł</v>
      </c>
      <c r="T276" s="20" t="str">
        <f>VLOOKUP(Q276,Prowadzacy!$F$3:$K$116,4,FALSE)</f>
        <v>Dyrcz</v>
      </c>
      <c r="U276" s="20" t="str">
        <f>VLOOKUP(Q276,Prowadzacy!$F$3:$M$116,8,FALSE)</f>
        <v xml:space="preserve">Krzysztof | Dyrcz | Dr inż. |  ( 05307 ) </v>
      </c>
      <c r="V276" s="35"/>
      <c r="W276" s="34" t="s">
        <v>217</v>
      </c>
      <c r="X276" s="35"/>
      <c r="Y276" s="34"/>
      <c r="Z276" s="10"/>
      <c r="AA276" s="9"/>
      <c r="AB276" s="9"/>
      <c r="AC276" s="9"/>
      <c r="AD276" s="9"/>
      <c r="AE276" s="9"/>
      <c r="AF276" s="9"/>
      <c r="AG276" s="9"/>
      <c r="AH276" s="9"/>
      <c r="AI276" s="9"/>
      <c r="AJ276" s="9"/>
      <c r="AK276" s="9"/>
    </row>
    <row r="277" spans="1:37" ht="39.75">
      <c r="A277" s="151">
        <v>272</v>
      </c>
      <c r="B277" s="20" t="str">
        <f>VLOOKUP(E277,studia!$F$1:$I$10,2,FALSE)</f>
        <v>Elektrotechnika</v>
      </c>
      <c r="C277" s="20" t="str">
        <f>VLOOKUP(E277,studia!$F$1:$I$10,3,FALSE)</f>
        <v>inż.</v>
      </c>
      <c r="D277" s="20">
        <f>VLOOKUP(E277,studia!$F$1:$I$10,4,FALSE)</f>
        <v>0</v>
      </c>
      <c r="E277" s="35" t="s">
        <v>395</v>
      </c>
      <c r="F277" s="157"/>
      <c r="G277" s="35" t="s">
        <v>1133</v>
      </c>
      <c r="H277" s="35" t="s">
        <v>1134</v>
      </c>
      <c r="I277" s="35" t="s">
        <v>1552</v>
      </c>
      <c r="J277" s="35" t="s">
        <v>1135</v>
      </c>
      <c r="K277" s="19" t="str">
        <f>VLOOKUP(J277,Prowadzacy!$F$3:$J$116,2,FALSE)</f>
        <v>Grzegorz</v>
      </c>
      <c r="L277" s="19" t="str">
        <f>VLOOKUP(J277,Prowadzacy!$F$3:$K$116,3,FALSE)</f>
        <v>Michał</v>
      </c>
      <c r="M277" s="19" t="str">
        <f>VLOOKUP(J277,Prowadzacy!$F$3:$K$116,4,FALSE)</f>
        <v>Kosobudzki</v>
      </c>
      <c r="N277" s="20" t="str">
        <f>VLOOKUP(J277,Prowadzacy!$F$3:$M$116,8,FALSE)</f>
        <v xml:space="preserve">Grzegorz | Kosobudzki | Dr inż. |  ( 05320 ) </v>
      </c>
      <c r="O277" s="19" t="str">
        <f>VLOOKUP(J277,Prowadzacy!$F$3:$K$116,5,FALSE)</f>
        <v>K37W05D02</v>
      </c>
      <c r="P277" s="20" t="str">
        <f>VLOOKUP(J277,Prowadzacy!$F$3:$K$116,6,FALSE)</f>
        <v>ZMPE</v>
      </c>
      <c r="Q277" s="34" t="s">
        <v>1001</v>
      </c>
      <c r="R277" s="20" t="str">
        <f>VLOOKUP(Q277,Prowadzacy!$F$3:$K$116,2,FALSE)</f>
        <v>Daniel</v>
      </c>
      <c r="S277" s="20">
        <f>VLOOKUP(Q277,Prowadzacy!$F$3:$K$116,3,FALSE)</f>
        <v>0</v>
      </c>
      <c r="T277" s="20" t="str">
        <f>VLOOKUP(Q277,Prowadzacy!$F$3:$K$116,4,FALSE)</f>
        <v>Dusza</v>
      </c>
      <c r="U277" s="20" t="str">
        <f>VLOOKUP(Q277,Prowadzacy!$F$3:$M$116,8,FALSE)</f>
        <v xml:space="preserve">Daniel | Dusza | Dr inż. |  ( 05358 ) </v>
      </c>
      <c r="V277" s="35"/>
      <c r="W277" s="34" t="s">
        <v>217</v>
      </c>
      <c r="X277" s="35"/>
      <c r="Y277" s="34"/>
      <c r="Z277" s="10"/>
      <c r="AA277" s="9"/>
      <c r="AB277" s="9"/>
      <c r="AC277" s="9"/>
      <c r="AD277" s="9"/>
      <c r="AE277" s="9"/>
      <c r="AF277" s="9"/>
      <c r="AG277" s="9"/>
      <c r="AH277" s="9"/>
      <c r="AI277" s="9"/>
      <c r="AJ277" s="9"/>
      <c r="AK277" s="9"/>
    </row>
    <row r="278" spans="1:37" ht="65.25">
      <c r="A278" s="151">
        <v>273</v>
      </c>
      <c r="B278" s="20" t="str">
        <f>VLOOKUP(E278,studia!$F$1:$I$10,2,FALSE)</f>
        <v>Elektrotechnika</v>
      </c>
      <c r="C278" s="20" t="str">
        <f>VLOOKUP(E278,studia!$F$1:$I$10,3,FALSE)</f>
        <v>inż.</v>
      </c>
      <c r="D278" s="20">
        <f>VLOOKUP(E278,studia!$F$1:$I$10,4,FALSE)</f>
        <v>0</v>
      </c>
      <c r="E278" s="35" t="s">
        <v>395</v>
      </c>
      <c r="F278" s="158" t="s">
        <v>2179</v>
      </c>
      <c r="G278" s="35" t="s">
        <v>1146</v>
      </c>
      <c r="H278" s="35" t="s">
        <v>1147</v>
      </c>
      <c r="I278" s="35" t="s">
        <v>1148</v>
      </c>
      <c r="J278" s="35" t="s">
        <v>1142</v>
      </c>
      <c r="K278" s="19" t="str">
        <f>VLOOKUP(J278,Prowadzacy!$F$3:$J$116,2,FALSE)</f>
        <v>Aleksander</v>
      </c>
      <c r="L278" s="19">
        <f>VLOOKUP(J278,Prowadzacy!$F$3:$K$116,3,FALSE)</f>
        <v>0</v>
      </c>
      <c r="M278" s="19" t="str">
        <f>VLOOKUP(J278,Prowadzacy!$F$3:$K$116,4,FALSE)</f>
        <v>Leicht</v>
      </c>
      <c r="N278" s="20" t="str">
        <f>VLOOKUP(J278,Prowadzacy!$F$3:$M$116,8,FALSE)</f>
        <v xml:space="preserve">Aleksander | Leicht | Dr inż. |  ( 5388 ) </v>
      </c>
      <c r="O278" s="19" t="str">
        <f>VLOOKUP(J278,Prowadzacy!$F$3:$K$116,5,FALSE)</f>
        <v>K37W05D02</v>
      </c>
      <c r="P278" s="20" t="str">
        <f>VLOOKUP(J278,Prowadzacy!$F$3:$K$116,6,FALSE)</f>
        <v>ZMPE</v>
      </c>
      <c r="Q278" s="34" t="s">
        <v>1055</v>
      </c>
      <c r="R278" s="20" t="str">
        <f>VLOOKUP(Q278,Prowadzacy!$F$3:$K$116,2,FALSE)</f>
        <v>Adam</v>
      </c>
      <c r="S278" s="20">
        <f>VLOOKUP(Q278,Prowadzacy!$F$3:$K$116,3,FALSE)</f>
        <v>0</v>
      </c>
      <c r="T278" s="20" t="str">
        <f>VLOOKUP(Q278,Prowadzacy!$F$3:$K$116,4,FALSE)</f>
        <v>Gozdowiak</v>
      </c>
      <c r="U278" s="20" t="str">
        <f>VLOOKUP(Q278,Prowadzacy!$F$3:$M$116,8,FALSE)</f>
        <v xml:space="preserve">Adam | Gozdowiak | Dr inż. |  ( 053111 ) </v>
      </c>
      <c r="V278" s="35"/>
      <c r="W278" s="34" t="s">
        <v>217</v>
      </c>
      <c r="X278" s="35"/>
      <c r="Y278" s="34"/>
      <c r="Z278" s="10"/>
      <c r="AA278" s="9"/>
      <c r="AB278" s="9"/>
      <c r="AC278" s="9"/>
      <c r="AD278" s="9"/>
      <c r="AE278" s="9"/>
      <c r="AF278" s="9"/>
      <c r="AG278" s="9"/>
      <c r="AH278" s="9"/>
      <c r="AI278" s="9"/>
      <c r="AJ278" s="9"/>
      <c r="AK278" s="9"/>
    </row>
    <row r="279" spans="1:37" ht="65.25">
      <c r="A279" s="151">
        <v>274</v>
      </c>
      <c r="B279" s="20" t="str">
        <f>VLOOKUP(E279,studia!$F$1:$I$10,2,FALSE)</f>
        <v>Elektrotechnika</v>
      </c>
      <c r="C279" s="20" t="str">
        <f>VLOOKUP(E279,studia!$F$1:$I$10,3,FALSE)</f>
        <v>inż.</v>
      </c>
      <c r="D279" s="20">
        <f>VLOOKUP(E279,studia!$F$1:$I$10,4,FALSE)</f>
        <v>0</v>
      </c>
      <c r="E279" s="35" t="s">
        <v>395</v>
      </c>
      <c r="F279" s="157"/>
      <c r="G279" s="35" t="s">
        <v>1149</v>
      </c>
      <c r="H279" s="35" t="s">
        <v>1150</v>
      </c>
      <c r="I279" s="35" t="s">
        <v>1151</v>
      </c>
      <c r="J279" s="35" t="s">
        <v>1142</v>
      </c>
      <c r="K279" s="19" t="str">
        <f>VLOOKUP(J279,Prowadzacy!$F$3:$J$116,2,FALSE)</f>
        <v>Aleksander</v>
      </c>
      <c r="L279" s="19">
        <f>VLOOKUP(J279,Prowadzacy!$F$3:$K$116,3,FALSE)</f>
        <v>0</v>
      </c>
      <c r="M279" s="19" t="str">
        <f>VLOOKUP(J279,Prowadzacy!$F$3:$K$116,4,FALSE)</f>
        <v>Leicht</v>
      </c>
      <c r="N279" s="20" t="str">
        <f>VLOOKUP(J279,Prowadzacy!$F$3:$M$116,8,FALSE)</f>
        <v xml:space="preserve">Aleksander | Leicht | Dr inż. |  ( 5388 ) </v>
      </c>
      <c r="O279" s="19" t="str">
        <f>VLOOKUP(J279,Prowadzacy!$F$3:$K$116,5,FALSE)</f>
        <v>K37W05D02</v>
      </c>
      <c r="P279" s="20" t="str">
        <f>VLOOKUP(J279,Prowadzacy!$F$3:$K$116,6,FALSE)</f>
        <v>ZMPE</v>
      </c>
      <c r="Q279" s="34" t="s">
        <v>947</v>
      </c>
      <c r="R279" s="20" t="str">
        <f>VLOOKUP(Q279,Prowadzacy!$F$3:$K$116,2,FALSE)</f>
        <v>Marek</v>
      </c>
      <c r="S279" s="20" t="str">
        <f>VLOOKUP(Q279,Prowadzacy!$F$3:$K$116,3,FALSE)</f>
        <v>Paweł</v>
      </c>
      <c r="T279" s="20" t="str">
        <f>VLOOKUP(Q279,Prowadzacy!$F$3:$K$116,4,FALSE)</f>
        <v>Ciurys</v>
      </c>
      <c r="U279" s="20" t="str">
        <f>VLOOKUP(Q279,Prowadzacy!$F$3:$M$116,8,FALSE)</f>
        <v xml:space="preserve">Marek | Ciurys | Dr hab. inż. |  ( 05369 ) </v>
      </c>
      <c r="V279" s="35"/>
      <c r="W279" s="34" t="s">
        <v>217</v>
      </c>
      <c r="X279" s="35"/>
      <c r="Y279" s="34"/>
      <c r="Z279" s="10"/>
      <c r="AA279" s="9"/>
      <c r="AB279" s="9"/>
      <c r="AC279" s="9"/>
      <c r="AD279" s="9"/>
      <c r="AE279" s="9"/>
      <c r="AF279" s="9"/>
      <c r="AG279" s="9"/>
      <c r="AH279" s="9"/>
      <c r="AI279" s="9"/>
      <c r="AJ279" s="9"/>
      <c r="AK279" s="9"/>
    </row>
    <row r="280" spans="1:37" ht="103.5">
      <c r="A280" s="151">
        <v>275</v>
      </c>
      <c r="B280" s="20" t="str">
        <f>VLOOKUP(E280,studia!$F$1:$I$10,2,FALSE)</f>
        <v>Elektrotechnika</v>
      </c>
      <c r="C280" s="20" t="str">
        <f>VLOOKUP(E280,studia!$F$1:$I$10,3,FALSE)</f>
        <v>inż.</v>
      </c>
      <c r="D280" s="20">
        <f>VLOOKUP(E280,studia!$F$1:$I$10,4,FALSE)</f>
        <v>0</v>
      </c>
      <c r="E280" s="35" t="s">
        <v>395</v>
      </c>
      <c r="F280" s="157"/>
      <c r="G280" s="35" t="s">
        <v>1524</v>
      </c>
      <c r="H280" s="35" t="s">
        <v>1152</v>
      </c>
      <c r="I280" s="35" t="s">
        <v>1153</v>
      </c>
      <c r="J280" s="35" t="s">
        <v>1142</v>
      </c>
      <c r="K280" s="19" t="str">
        <f>VLOOKUP(J280,Prowadzacy!$F$3:$J$116,2,FALSE)</f>
        <v>Aleksander</v>
      </c>
      <c r="L280" s="19">
        <f>VLOOKUP(J280,Prowadzacy!$F$3:$K$116,3,FALSE)</f>
        <v>0</v>
      </c>
      <c r="M280" s="19" t="str">
        <f>VLOOKUP(J280,Prowadzacy!$F$3:$K$116,4,FALSE)</f>
        <v>Leicht</v>
      </c>
      <c r="N280" s="20" t="str">
        <f>VLOOKUP(J280,Prowadzacy!$F$3:$M$116,8,FALSE)</f>
        <v xml:space="preserve">Aleksander | Leicht | Dr inż. |  ( 5388 ) </v>
      </c>
      <c r="O280" s="19" t="str">
        <f>VLOOKUP(J280,Prowadzacy!$F$3:$K$116,5,FALSE)</f>
        <v>K37W05D02</v>
      </c>
      <c r="P280" s="20" t="str">
        <f>VLOOKUP(J280,Prowadzacy!$F$3:$K$116,6,FALSE)</f>
        <v>ZMPE</v>
      </c>
      <c r="Q280" s="34" t="s">
        <v>947</v>
      </c>
      <c r="R280" s="20" t="str">
        <f>VLOOKUP(Q280,Prowadzacy!$F$3:$K$116,2,FALSE)</f>
        <v>Marek</v>
      </c>
      <c r="S280" s="20" t="str">
        <f>VLOOKUP(Q280,Prowadzacy!$F$3:$K$116,3,FALSE)</f>
        <v>Paweł</v>
      </c>
      <c r="T280" s="20" t="str">
        <f>VLOOKUP(Q280,Prowadzacy!$F$3:$K$116,4,FALSE)</f>
        <v>Ciurys</v>
      </c>
      <c r="U280" s="20" t="str">
        <f>VLOOKUP(Q280,Prowadzacy!$F$3:$M$116,8,FALSE)</f>
        <v xml:space="preserve">Marek | Ciurys | Dr hab. inż. |  ( 05369 ) </v>
      </c>
      <c r="V280" s="35"/>
      <c r="W280" s="34" t="s">
        <v>217</v>
      </c>
      <c r="X280" s="35"/>
      <c r="Y280" s="34"/>
      <c r="Z280" s="10"/>
      <c r="AA280" s="9"/>
      <c r="AB280" s="9"/>
      <c r="AC280" s="9"/>
      <c r="AD280" s="9"/>
      <c r="AE280" s="9"/>
      <c r="AF280" s="9"/>
      <c r="AG280" s="9"/>
      <c r="AH280" s="9"/>
      <c r="AI280" s="9"/>
      <c r="AJ280" s="9"/>
      <c r="AK280" s="9"/>
    </row>
    <row r="281" spans="1:37" ht="103.5">
      <c r="A281" s="151">
        <v>276</v>
      </c>
      <c r="B281" s="20" t="str">
        <f>VLOOKUP(E281,studia!$F$1:$I$10,2,FALSE)</f>
        <v>Elektrotechnika</v>
      </c>
      <c r="C281" s="20" t="str">
        <f>VLOOKUP(E281,studia!$F$1:$I$10,3,FALSE)</f>
        <v>inż.</v>
      </c>
      <c r="D281" s="20">
        <f>VLOOKUP(E281,studia!$F$1:$I$10,4,FALSE)</f>
        <v>0</v>
      </c>
      <c r="E281" s="35" t="s">
        <v>395</v>
      </c>
      <c r="F281" s="157"/>
      <c r="G281" s="35" t="s">
        <v>1195</v>
      </c>
      <c r="H281" s="35" t="s">
        <v>1196</v>
      </c>
      <c r="I281" s="35" t="s">
        <v>1197</v>
      </c>
      <c r="J281" s="35" t="s">
        <v>1173</v>
      </c>
      <c r="K281" s="19" t="str">
        <f>VLOOKUP(J281,Prowadzacy!$F$3:$J$116,2,FALSE)</f>
        <v>Marcin</v>
      </c>
      <c r="L281" s="19" t="str">
        <f>VLOOKUP(J281,Prowadzacy!$F$3:$K$116,3,FALSE)</f>
        <v>Stanisław</v>
      </c>
      <c r="M281" s="19" t="str">
        <f>VLOOKUP(J281,Prowadzacy!$F$3:$K$116,4,FALSE)</f>
        <v>Pawlak</v>
      </c>
      <c r="N281" s="20" t="str">
        <f>VLOOKUP(J281,Prowadzacy!$F$3:$M$116,8,FALSE)</f>
        <v xml:space="preserve">Marcin | Pawlak | Dr inż. |  ( 05337 ) </v>
      </c>
      <c r="O281" s="19" t="str">
        <f>VLOOKUP(J281,Prowadzacy!$F$3:$K$116,5,FALSE)</f>
        <v>K37W05D02</v>
      </c>
      <c r="P281" s="20" t="str">
        <f>VLOOKUP(J281,Prowadzacy!$F$3:$K$116,6,FALSE)</f>
        <v>ZNEMAP</v>
      </c>
      <c r="Q281" s="34" t="s">
        <v>985</v>
      </c>
      <c r="R281" s="20" t="str">
        <f>VLOOKUP(Q281,Prowadzacy!$F$3:$K$116,2,FALSE)</f>
        <v>Krzysztof</v>
      </c>
      <c r="S281" s="20" t="str">
        <f>VLOOKUP(Q281,Prowadzacy!$F$3:$K$116,3,FALSE)</f>
        <v>Paweł</v>
      </c>
      <c r="T281" s="20" t="str">
        <f>VLOOKUP(Q281,Prowadzacy!$F$3:$K$116,4,FALSE)</f>
        <v>Dyrcz</v>
      </c>
      <c r="U281" s="20" t="str">
        <f>VLOOKUP(Q281,Prowadzacy!$F$3:$M$116,8,FALSE)</f>
        <v xml:space="preserve">Krzysztof | Dyrcz | Dr inż. |  ( 05307 ) </v>
      </c>
      <c r="V281" s="35"/>
      <c r="W281" s="34" t="s">
        <v>217</v>
      </c>
      <c r="X281" s="35"/>
      <c r="Y281" s="34"/>
      <c r="Z281" s="10"/>
      <c r="AA281" s="9"/>
      <c r="AB281" s="9"/>
      <c r="AC281" s="9"/>
      <c r="AD281" s="9"/>
      <c r="AE281" s="9"/>
      <c r="AF281" s="9"/>
      <c r="AG281" s="9"/>
      <c r="AH281" s="9"/>
      <c r="AI281" s="9"/>
      <c r="AJ281" s="9"/>
      <c r="AK281" s="9"/>
    </row>
    <row r="282" spans="1:37" ht="78">
      <c r="A282" s="151">
        <v>277</v>
      </c>
      <c r="B282" s="20" t="str">
        <f>VLOOKUP(E282,studia!$F$1:$I$10,2,FALSE)</f>
        <v>Elektrotechnika</v>
      </c>
      <c r="C282" s="20" t="str">
        <f>VLOOKUP(E282,studia!$F$1:$I$10,3,FALSE)</f>
        <v>inż.</v>
      </c>
      <c r="D282" s="20">
        <f>VLOOKUP(E282,studia!$F$1:$I$10,4,FALSE)</f>
        <v>0</v>
      </c>
      <c r="E282" s="35" t="s">
        <v>395</v>
      </c>
      <c r="F282" s="157"/>
      <c r="G282" s="35" t="s">
        <v>1198</v>
      </c>
      <c r="H282" s="35" t="s">
        <v>1199</v>
      </c>
      <c r="I282" s="35" t="s">
        <v>1200</v>
      </c>
      <c r="J282" s="35" t="s">
        <v>1173</v>
      </c>
      <c r="K282" s="19" t="str">
        <f>VLOOKUP(J282,Prowadzacy!$F$3:$J$116,2,FALSE)</f>
        <v>Marcin</v>
      </c>
      <c r="L282" s="19" t="str">
        <f>VLOOKUP(J282,Prowadzacy!$F$3:$K$116,3,FALSE)</f>
        <v>Stanisław</v>
      </c>
      <c r="M282" s="19" t="str">
        <f>VLOOKUP(J282,Prowadzacy!$F$3:$K$116,4,FALSE)</f>
        <v>Pawlak</v>
      </c>
      <c r="N282" s="20" t="str">
        <f>VLOOKUP(J282,Prowadzacy!$F$3:$M$116,8,FALSE)</f>
        <v xml:space="preserve">Marcin | Pawlak | Dr inż. |  ( 05337 ) </v>
      </c>
      <c r="O282" s="19" t="str">
        <f>VLOOKUP(J282,Prowadzacy!$F$3:$K$116,5,FALSE)</f>
        <v>K37W05D02</v>
      </c>
      <c r="P282" s="20" t="str">
        <f>VLOOKUP(J282,Prowadzacy!$F$3:$K$116,6,FALSE)</f>
        <v>ZNEMAP</v>
      </c>
      <c r="Q282" s="34" t="s">
        <v>985</v>
      </c>
      <c r="R282" s="20" t="str">
        <f>VLOOKUP(Q282,Prowadzacy!$F$3:$K$116,2,FALSE)</f>
        <v>Krzysztof</v>
      </c>
      <c r="S282" s="20" t="str">
        <f>VLOOKUP(Q282,Prowadzacy!$F$3:$K$116,3,FALSE)</f>
        <v>Paweł</v>
      </c>
      <c r="T282" s="20" t="str">
        <f>VLOOKUP(Q282,Prowadzacy!$F$3:$K$116,4,FALSE)</f>
        <v>Dyrcz</v>
      </c>
      <c r="U282" s="20" t="str">
        <f>VLOOKUP(Q282,Prowadzacy!$F$3:$M$116,8,FALSE)</f>
        <v xml:space="preserve">Krzysztof | Dyrcz | Dr inż. |  ( 05307 ) </v>
      </c>
      <c r="V282" s="35"/>
      <c r="W282" s="34" t="s">
        <v>217</v>
      </c>
      <c r="X282" s="35"/>
      <c r="Y282" s="34"/>
      <c r="Z282" s="10"/>
      <c r="AA282" s="9"/>
      <c r="AB282" s="9"/>
      <c r="AC282" s="9"/>
      <c r="AD282" s="9"/>
      <c r="AE282" s="9"/>
      <c r="AF282" s="9"/>
      <c r="AG282" s="9"/>
      <c r="AH282" s="9"/>
      <c r="AI282" s="9"/>
      <c r="AJ282" s="9"/>
      <c r="AK282" s="9"/>
    </row>
    <row r="283" spans="1:37" ht="103.5">
      <c r="A283" s="151">
        <v>278</v>
      </c>
      <c r="B283" s="20" t="str">
        <f>VLOOKUP(E283,studia!$F$1:$I$10,2,FALSE)</f>
        <v>Elektrotechnika</v>
      </c>
      <c r="C283" s="20" t="str">
        <f>VLOOKUP(E283,studia!$F$1:$I$10,3,FALSE)</f>
        <v>inż.</v>
      </c>
      <c r="D283" s="20">
        <f>VLOOKUP(E283,studia!$F$1:$I$10,4,FALSE)</f>
        <v>0</v>
      </c>
      <c r="E283" s="35" t="s">
        <v>395</v>
      </c>
      <c r="F283" s="157"/>
      <c r="G283" s="35" t="s">
        <v>1201</v>
      </c>
      <c r="H283" s="35" t="s">
        <v>1202</v>
      </c>
      <c r="I283" s="35" t="s">
        <v>1203</v>
      </c>
      <c r="J283" s="35" t="s">
        <v>1173</v>
      </c>
      <c r="K283" s="19" t="str">
        <f>VLOOKUP(J283,Prowadzacy!$F$3:$J$116,2,FALSE)</f>
        <v>Marcin</v>
      </c>
      <c r="L283" s="19" t="str">
        <f>VLOOKUP(J283,Prowadzacy!$F$3:$K$116,3,FALSE)</f>
        <v>Stanisław</v>
      </c>
      <c r="M283" s="19" t="str">
        <f>VLOOKUP(J283,Prowadzacy!$F$3:$K$116,4,FALSE)</f>
        <v>Pawlak</v>
      </c>
      <c r="N283" s="20" t="str">
        <f>VLOOKUP(J283,Prowadzacy!$F$3:$M$116,8,FALSE)</f>
        <v xml:space="preserve">Marcin | Pawlak | Dr inż. |  ( 05337 ) </v>
      </c>
      <c r="O283" s="19" t="str">
        <f>VLOOKUP(J283,Prowadzacy!$F$3:$K$116,5,FALSE)</f>
        <v>K37W05D02</v>
      </c>
      <c r="P283" s="20" t="str">
        <f>VLOOKUP(J283,Prowadzacy!$F$3:$K$116,6,FALSE)</f>
        <v>ZNEMAP</v>
      </c>
      <c r="Q283" s="34" t="s">
        <v>985</v>
      </c>
      <c r="R283" s="20" t="str">
        <f>VLOOKUP(Q283,Prowadzacy!$F$3:$K$116,2,FALSE)</f>
        <v>Krzysztof</v>
      </c>
      <c r="S283" s="20" t="str">
        <f>VLOOKUP(Q283,Prowadzacy!$F$3:$K$116,3,FALSE)</f>
        <v>Paweł</v>
      </c>
      <c r="T283" s="20" t="str">
        <f>VLOOKUP(Q283,Prowadzacy!$F$3:$K$116,4,FALSE)</f>
        <v>Dyrcz</v>
      </c>
      <c r="U283" s="20" t="str">
        <f>VLOOKUP(Q283,Prowadzacy!$F$3:$M$116,8,FALSE)</f>
        <v xml:space="preserve">Krzysztof | Dyrcz | Dr inż. |  ( 05307 ) </v>
      </c>
      <c r="V283" s="35"/>
      <c r="W283" s="34" t="s">
        <v>217</v>
      </c>
      <c r="X283" s="35"/>
      <c r="Y283" s="34"/>
      <c r="Z283" s="10"/>
      <c r="AA283" s="9"/>
      <c r="AB283" s="9"/>
      <c r="AC283" s="9"/>
      <c r="AD283" s="9"/>
      <c r="AE283" s="9"/>
      <c r="AF283" s="9"/>
      <c r="AG283" s="9"/>
      <c r="AH283" s="9"/>
      <c r="AI283" s="9"/>
      <c r="AJ283" s="9"/>
      <c r="AK283" s="9"/>
    </row>
    <row r="284" spans="1:37" ht="141.75">
      <c r="A284" s="151">
        <v>279</v>
      </c>
      <c r="B284" s="20" t="str">
        <f>VLOOKUP(E284,studia!$F$1:$I$10,2,FALSE)</f>
        <v>Elektrotechnika</v>
      </c>
      <c r="C284" s="20" t="str">
        <f>VLOOKUP(E284,studia!$F$1:$I$10,3,FALSE)</f>
        <v>inż.</v>
      </c>
      <c r="D284" s="20">
        <f>VLOOKUP(E284,studia!$F$1:$I$10,4,FALSE)</f>
        <v>0</v>
      </c>
      <c r="E284" s="35" t="s">
        <v>395</v>
      </c>
      <c r="F284" s="158" t="s">
        <v>2179</v>
      </c>
      <c r="G284" s="35" t="s">
        <v>1265</v>
      </c>
      <c r="H284" s="35" t="s">
        <v>1266</v>
      </c>
      <c r="I284" s="35" t="s">
        <v>1267</v>
      </c>
      <c r="J284" s="35" t="s">
        <v>1264</v>
      </c>
      <c r="K284" s="19" t="str">
        <f>VLOOKUP(J284,Prowadzacy!$F$3:$J$116,2,FALSE)</f>
        <v>Grzegorz</v>
      </c>
      <c r="L284" s="19" t="str">
        <f>VLOOKUP(J284,Prowadzacy!$F$3:$K$116,3,FALSE)</f>
        <v>Jakub</v>
      </c>
      <c r="M284" s="19" t="str">
        <f>VLOOKUP(J284,Prowadzacy!$F$3:$K$116,4,FALSE)</f>
        <v>Tarchała</v>
      </c>
      <c r="N284" s="20" t="str">
        <f>VLOOKUP(J284,Prowadzacy!$F$3:$M$116,8,FALSE)</f>
        <v xml:space="preserve">Grzegorz | Tarchała | Dr hab. inż. |  ( 05385 ) </v>
      </c>
      <c r="O284" s="19" t="str">
        <f>VLOOKUP(J284,Prowadzacy!$F$3:$K$116,5,FALSE)</f>
        <v>K37W05D02</v>
      </c>
      <c r="P284" s="20" t="str">
        <f>VLOOKUP(J284,Prowadzacy!$F$3:$K$116,6,FALSE)</f>
        <v>ZNEMAP</v>
      </c>
      <c r="Q284" s="34" t="s">
        <v>1214</v>
      </c>
      <c r="R284" s="20" t="str">
        <f>VLOOKUP(Q284,Prowadzacy!$F$3:$K$116,2,FALSE)</f>
        <v>Piotr</v>
      </c>
      <c r="S284" s="20" t="str">
        <f>VLOOKUP(Q284,Prowadzacy!$F$3:$K$116,3,FALSE)</f>
        <v>Jóżef</v>
      </c>
      <c r="T284" s="20" t="str">
        <f>VLOOKUP(Q284,Prowadzacy!$F$3:$K$116,4,FALSE)</f>
        <v>Serkies</v>
      </c>
      <c r="U284" s="20" t="str">
        <f>VLOOKUP(Q284,Prowadzacy!$F$3:$M$116,8,FALSE)</f>
        <v xml:space="preserve">Piotr | Serkies | Dr hab. inż. |  ( 05383 ) </v>
      </c>
      <c r="V284" s="35"/>
      <c r="W284" s="34" t="s">
        <v>217</v>
      </c>
      <c r="X284" s="35"/>
      <c r="Y284" s="34"/>
      <c r="Z284" s="10"/>
      <c r="AA284" s="9"/>
      <c r="AB284" s="9"/>
      <c r="AC284" s="9"/>
      <c r="AD284" s="9"/>
      <c r="AE284" s="9"/>
      <c r="AF284" s="9"/>
      <c r="AG284" s="9"/>
      <c r="AH284" s="9"/>
      <c r="AI284" s="9"/>
      <c r="AJ284" s="9"/>
      <c r="AK284" s="9"/>
    </row>
    <row r="285" spans="1:37" ht="52.5">
      <c r="A285" s="151">
        <v>280</v>
      </c>
      <c r="B285" s="20" t="str">
        <f>VLOOKUP(E285,studia!$F$1:$I$10,2,FALSE)</f>
        <v>Elektrotechnika</v>
      </c>
      <c r="C285" s="20" t="str">
        <f>VLOOKUP(E285,studia!$F$1:$I$10,3,FALSE)</f>
        <v>inż.</v>
      </c>
      <c r="D285" s="20">
        <f>VLOOKUP(E285,studia!$F$1:$I$10,4,FALSE)</f>
        <v>0</v>
      </c>
      <c r="E285" s="35" t="s">
        <v>395</v>
      </c>
      <c r="F285" s="157"/>
      <c r="G285" s="35" t="s">
        <v>1439</v>
      </c>
      <c r="H285" s="35" t="s">
        <v>1440</v>
      </c>
      <c r="I285" s="35" t="s">
        <v>1553</v>
      </c>
      <c r="J285" s="35" t="s">
        <v>1441</v>
      </c>
      <c r="K285" s="19" t="str">
        <f>VLOOKUP(J285,Prowadzacy!$F$3:$J$116,2,FALSE)</f>
        <v>Tomasz</v>
      </c>
      <c r="L285" s="19">
        <f>VLOOKUP(J285,Prowadzacy!$F$3:$K$116,3,FALSE)</f>
        <v>0</v>
      </c>
      <c r="M285" s="19" t="str">
        <f>VLOOKUP(J285,Prowadzacy!$F$3:$K$116,4,FALSE)</f>
        <v>Czapka</v>
      </c>
      <c r="N285" s="20" t="str">
        <f>VLOOKUP(J285,Prowadzacy!$F$3:$M$116,8,FALSE)</f>
        <v xml:space="preserve">Tomasz | Czapka | Dr inż. |  ( 05158 ) </v>
      </c>
      <c r="O285" s="19" t="str">
        <f>VLOOKUP(J285,Prowadzacy!$F$3:$K$116,5,FALSE)</f>
        <v>K38W05D02</v>
      </c>
      <c r="P285" s="20" t="str">
        <f>VLOOKUP(J285,Prowadzacy!$F$3:$K$116,6,FALSE)</f>
        <v>ZE</v>
      </c>
      <c r="Q285" s="34" t="s">
        <v>1382</v>
      </c>
      <c r="R285" s="20" t="str">
        <f>VLOOKUP(Q285,Prowadzacy!$F$3:$K$116,2,FALSE)</f>
        <v>Marcin</v>
      </c>
      <c r="S285" s="20" t="str">
        <f>VLOOKUP(Q285,Prowadzacy!$F$3:$K$116,3,FALSE)</f>
        <v>przemysław</v>
      </c>
      <c r="T285" s="20" t="str">
        <f>VLOOKUP(Q285,Prowadzacy!$F$3:$K$116,4,FALSE)</f>
        <v>Lewandowski</v>
      </c>
      <c r="U285" s="20" t="str">
        <f>VLOOKUP(Q285,Prowadzacy!$F$3:$M$116,8,FALSE)</f>
        <v xml:space="preserve">Marcin | Lewandowski | Dr inż. |  ( 05166 ) </v>
      </c>
      <c r="V285" s="35"/>
      <c r="W285" s="34" t="s">
        <v>217</v>
      </c>
      <c r="X285" s="35"/>
      <c r="Y285" s="34"/>
      <c r="Z285" s="10"/>
      <c r="AA285" s="9"/>
      <c r="AB285" s="9"/>
      <c r="AC285" s="9"/>
      <c r="AD285" s="9"/>
      <c r="AE285" s="9"/>
      <c r="AF285" s="9"/>
      <c r="AG285" s="9"/>
      <c r="AH285" s="9"/>
      <c r="AI285" s="9"/>
      <c r="AJ285" s="9"/>
      <c r="AK285" s="9"/>
    </row>
    <row r="286" spans="1:37" ht="39.75">
      <c r="A286" s="151">
        <v>281</v>
      </c>
      <c r="B286" s="20" t="str">
        <f>VLOOKUP(E286,studia!$F$1:$I$10,2,FALSE)</f>
        <v>Elektrotechnika</v>
      </c>
      <c r="C286" s="20" t="str">
        <f>VLOOKUP(E286,studia!$F$1:$I$10,3,FALSE)</f>
        <v>inż.</v>
      </c>
      <c r="D286" s="20">
        <f>VLOOKUP(E286,studia!$F$1:$I$10,4,FALSE)</f>
        <v>0</v>
      </c>
      <c r="E286" s="35" t="s">
        <v>395</v>
      </c>
      <c r="F286" s="157"/>
      <c r="G286" s="35" t="s">
        <v>1593</v>
      </c>
      <c r="H286" s="35" t="s">
        <v>1442</v>
      </c>
      <c r="I286" s="35" t="s">
        <v>1443</v>
      </c>
      <c r="J286" s="35" t="s">
        <v>1441</v>
      </c>
      <c r="K286" s="19" t="str">
        <f>VLOOKUP(J286,Prowadzacy!$F$3:$J$116,2,FALSE)</f>
        <v>Tomasz</v>
      </c>
      <c r="L286" s="19">
        <f>VLOOKUP(J286,Prowadzacy!$F$3:$K$116,3,FALSE)</f>
        <v>0</v>
      </c>
      <c r="M286" s="19" t="str">
        <f>VLOOKUP(J286,Prowadzacy!$F$3:$K$116,4,FALSE)</f>
        <v>Czapka</v>
      </c>
      <c r="N286" s="20" t="str">
        <f>VLOOKUP(J286,Prowadzacy!$F$3:$M$116,8,FALSE)</f>
        <v xml:space="preserve">Tomasz | Czapka | Dr inż. |  ( 05158 ) </v>
      </c>
      <c r="O286" s="19" t="str">
        <f>VLOOKUP(J286,Prowadzacy!$F$3:$K$116,5,FALSE)</f>
        <v>K38W05D02</v>
      </c>
      <c r="P286" s="20" t="str">
        <f>VLOOKUP(J286,Prowadzacy!$F$3:$K$116,6,FALSE)</f>
        <v>ZE</v>
      </c>
      <c r="Q286" s="34" t="s">
        <v>1359</v>
      </c>
      <c r="R286" s="20" t="str">
        <f>VLOOKUP(Q286,Prowadzacy!$F$3:$K$116,2,FALSE)</f>
        <v>Adam</v>
      </c>
      <c r="S286" s="20" t="str">
        <f>VLOOKUP(Q286,Prowadzacy!$F$3:$K$116,3,FALSE)</f>
        <v>Łukasz</v>
      </c>
      <c r="T286" s="20" t="str">
        <f>VLOOKUP(Q286,Prowadzacy!$F$3:$K$116,4,FALSE)</f>
        <v>Pelesz</v>
      </c>
      <c r="U286" s="20" t="str">
        <f>VLOOKUP(Q286,Prowadzacy!$F$3:$M$116,8,FALSE)</f>
        <v xml:space="preserve">Adam | Pelesz | Dr inż. |  ( 05170 ) </v>
      </c>
      <c r="V286" s="35"/>
      <c r="W286" s="34" t="s">
        <v>217</v>
      </c>
      <c r="X286" s="35"/>
      <c r="Y286" s="34"/>
      <c r="Z286" s="10"/>
      <c r="AA286" s="9"/>
      <c r="AB286" s="9"/>
      <c r="AC286" s="9"/>
      <c r="AD286" s="9"/>
      <c r="AE286" s="9"/>
      <c r="AF286" s="9"/>
      <c r="AG286" s="9"/>
      <c r="AH286" s="9"/>
      <c r="AI286" s="9"/>
      <c r="AJ286" s="9"/>
      <c r="AK286" s="9"/>
    </row>
    <row r="287" spans="1:37" ht="39.75">
      <c r="A287" s="151">
        <v>282</v>
      </c>
      <c r="B287" s="20" t="str">
        <f>VLOOKUP(E287,studia!$F$1:$I$10,2,FALSE)</f>
        <v>Elektrotechnika</v>
      </c>
      <c r="C287" s="20" t="str">
        <f>VLOOKUP(E287,studia!$F$1:$I$10,3,FALSE)</f>
        <v>inż.</v>
      </c>
      <c r="D287" s="20">
        <f>VLOOKUP(E287,studia!$F$1:$I$10,4,FALSE)</f>
        <v>0</v>
      </c>
      <c r="E287" s="35" t="s">
        <v>395</v>
      </c>
      <c r="F287" s="157"/>
      <c r="G287" s="35" t="s">
        <v>1594</v>
      </c>
      <c r="H287" s="35" t="s">
        <v>1504</v>
      </c>
      <c r="I287" s="35" t="s">
        <v>1505</v>
      </c>
      <c r="J287" s="35" t="s">
        <v>1441</v>
      </c>
      <c r="K287" s="19" t="str">
        <f>VLOOKUP(J287,Prowadzacy!$F$3:$J$116,2,FALSE)</f>
        <v>Tomasz</v>
      </c>
      <c r="L287" s="19">
        <f>VLOOKUP(J287,Prowadzacy!$F$3:$K$116,3,FALSE)</f>
        <v>0</v>
      </c>
      <c r="M287" s="19" t="str">
        <f>VLOOKUP(J287,Prowadzacy!$F$3:$K$116,4,FALSE)</f>
        <v>Czapka</v>
      </c>
      <c r="N287" s="20" t="str">
        <f>VLOOKUP(J287,Prowadzacy!$F$3:$M$116,8,FALSE)</f>
        <v xml:space="preserve">Tomasz | Czapka | Dr inż. |  ( 05158 ) </v>
      </c>
      <c r="O287" s="19" t="str">
        <f>VLOOKUP(J287,Prowadzacy!$F$3:$K$116,5,FALSE)</f>
        <v>K38W05D02</v>
      </c>
      <c r="P287" s="20" t="str">
        <f>VLOOKUP(J287,Prowadzacy!$F$3:$K$116,6,FALSE)</f>
        <v>ZE</v>
      </c>
      <c r="Q287" s="34" t="s">
        <v>1382</v>
      </c>
      <c r="R287" s="20" t="str">
        <f>VLOOKUP(Q287,Prowadzacy!$F$3:$K$116,2,FALSE)</f>
        <v>Marcin</v>
      </c>
      <c r="S287" s="20" t="str">
        <f>VLOOKUP(Q287,Prowadzacy!$F$3:$K$116,3,FALSE)</f>
        <v>przemysław</v>
      </c>
      <c r="T287" s="20" t="str">
        <f>VLOOKUP(Q287,Prowadzacy!$F$3:$K$116,4,FALSE)</f>
        <v>Lewandowski</v>
      </c>
      <c r="U287" s="20" t="str">
        <f>VLOOKUP(Q287,Prowadzacy!$F$3:$M$116,8,FALSE)</f>
        <v xml:space="preserve">Marcin | Lewandowski | Dr inż. |  ( 05166 ) </v>
      </c>
      <c r="V287" s="35"/>
      <c r="W287" s="34" t="s">
        <v>217</v>
      </c>
      <c r="X287" s="35"/>
      <c r="Y287" s="34"/>
      <c r="Z287" s="10"/>
      <c r="AA287" s="9"/>
      <c r="AB287" s="9"/>
      <c r="AC287" s="9"/>
      <c r="AD287" s="9"/>
      <c r="AE287" s="9"/>
      <c r="AF287" s="9"/>
      <c r="AG287" s="9"/>
      <c r="AH287" s="9"/>
      <c r="AI287" s="9"/>
      <c r="AJ287" s="9"/>
      <c r="AK287" s="9"/>
    </row>
    <row r="288" spans="1:37" ht="39.75">
      <c r="A288" s="151">
        <v>283</v>
      </c>
      <c r="B288" s="20" t="str">
        <f>VLOOKUP(E288,studia!$F$1:$I$10,2,FALSE)</f>
        <v>Elektrotechnika</v>
      </c>
      <c r="C288" s="20" t="str">
        <f>VLOOKUP(E288,studia!$F$1:$I$10,3,FALSE)</f>
        <v>inż.</v>
      </c>
      <c r="D288" s="20">
        <f>VLOOKUP(E288,studia!$F$1:$I$10,4,FALSE)</f>
        <v>0</v>
      </c>
      <c r="E288" s="35" t="s">
        <v>395</v>
      </c>
      <c r="F288" s="157"/>
      <c r="G288" s="35" t="s">
        <v>1595</v>
      </c>
      <c r="H288" s="35" t="s">
        <v>1444</v>
      </c>
      <c r="I288" s="35" t="s">
        <v>1554</v>
      </c>
      <c r="J288" s="35" t="s">
        <v>1441</v>
      </c>
      <c r="K288" s="19" t="str">
        <f>VLOOKUP(J288,Prowadzacy!$F$3:$J$116,2,FALSE)</f>
        <v>Tomasz</v>
      </c>
      <c r="L288" s="19">
        <f>VLOOKUP(J288,Prowadzacy!$F$3:$K$116,3,FALSE)</f>
        <v>0</v>
      </c>
      <c r="M288" s="19" t="str">
        <f>VLOOKUP(J288,Prowadzacy!$F$3:$K$116,4,FALSE)</f>
        <v>Czapka</v>
      </c>
      <c r="N288" s="20" t="str">
        <f>VLOOKUP(J288,Prowadzacy!$F$3:$M$116,8,FALSE)</f>
        <v xml:space="preserve">Tomasz | Czapka | Dr inż. |  ( 05158 ) </v>
      </c>
      <c r="O288" s="19" t="str">
        <f>VLOOKUP(J288,Prowadzacy!$F$3:$K$116,5,FALSE)</f>
        <v>K38W05D02</v>
      </c>
      <c r="P288" s="20" t="str">
        <f>VLOOKUP(J288,Prowadzacy!$F$3:$K$116,6,FALSE)</f>
        <v>ZE</v>
      </c>
      <c r="Q288" s="34" t="s">
        <v>1470</v>
      </c>
      <c r="R288" s="20" t="str">
        <f>VLOOKUP(Q288,Prowadzacy!$F$3:$K$116,2,FALSE)</f>
        <v>Paweł</v>
      </c>
      <c r="S288" s="20">
        <f>VLOOKUP(Q288,Prowadzacy!$F$3:$K$116,3,FALSE)</f>
        <v>0</v>
      </c>
      <c r="T288" s="20" t="str">
        <f>VLOOKUP(Q288,Prowadzacy!$F$3:$K$116,4,FALSE)</f>
        <v>Żyłka</v>
      </c>
      <c r="U288" s="20" t="str">
        <f>VLOOKUP(Q288,Prowadzacy!$F$3:$M$116,8,FALSE)</f>
        <v xml:space="preserve">Paweł | Żyłka | Dr hab. inż. |  ( 05134 ) </v>
      </c>
      <c r="V288" s="35"/>
      <c r="W288" s="34" t="s">
        <v>217</v>
      </c>
      <c r="X288" s="35"/>
      <c r="Y288" s="34"/>
      <c r="Z288" s="10"/>
      <c r="AA288" s="9"/>
      <c r="AB288" s="9"/>
      <c r="AC288" s="9"/>
      <c r="AD288" s="9"/>
      <c r="AE288" s="9"/>
      <c r="AF288" s="9"/>
      <c r="AG288" s="9"/>
      <c r="AH288" s="9"/>
      <c r="AI288" s="9"/>
      <c r="AJ288" s="9"/>
      <c r="AK288" s="9"/>
    </row>
    <row r="289" spans="1:37" ht="65.25">
      <c r="A289" s="151">
        <v>284</v>
      </c>
      <c r="B289" s="20" t="str">
        <f>VLOOKUP(E289,studia!$F$1:$I$10,2,FALSE)</f>
        <v>Elektrotechnika</v>
      </c>
      <c r="C289" s="20" t="str">
        <f>VLOOKUP(E289,studia!$F$1:$I$10,3,FALSE)</f>
        <v>inż.</v>
      </c>
      <c r="D289" s="20">
        <f>VLOOKUP(E289,studia!$F$1:$I$10,4,FALSE)</f>
        <v>0</v>
      </c>
      <c r="E289" s="35" t="s">
        <v>395</v>
      </c>
      <c r="F289" s="157"/>
      <c r="G289" s="35" t="s">
        <v>1374</v>
      </c>
      <c r="H289" s="35" t="s">
        <v>1719</v>
      </c>
      <c r="I289" s="35" t="s">
        <v>1555</v>
      </c>
      <c r="J289" s="35" t="s">
        <v>1375</v>
      </c>
      <c r="K289" s="19" t="str">
        <f>VLOOKUP(J289,Prowadzacy!$F$3:$J$116,2,FALSE)</f>
        <v>Adam</v>
      </c>
      <c r="L289" s="19">
        <f>VLOOKUP(J289,Prowadzacy!$F$3:$K$116,3,FALSE)</f>
        <v>0</v>
      </c>
      <c r="M289" s="19" t="str">
        <f>VLOOKUP(J289,Prowadzacy!$F$3:$K$116,4,FALSE)</f>
        <v>Gubański</v>
      </c>
      <c r="N289" s="20" t="str">
        <f>VLOOKUP(J289,Prowadzacy!$F$3:$M$116,8,FALSE)</f>
        <v xml:space="preserve">Adam | Gubański | Dr inż. |  ( 05103 ) </v>
      </c>
      <c r="O289" s="19" t="str">
        <f>VLOOKUP(J289,Prowadzacy!$F$3:$K$116,5,FALSE)</f>
        <v>K38W05D02</v>
      </c>
      <c r="P289" s="20" t="str">
        <f>VLOOKUP(J289,Prowadzacy!$F$3:$K$116,6,FALSE)</f>
        <v>ZET</v>
      </c>
      <c r="Q289" s="34" t="s">
        <v>1435</v>
      </c>
      <c r="R289" s="20" t="str">
        <f>VLOOKUP(Q289,Prowadzacy!$F$3:$K$116,2,FALSE)</f>
        <v>Jacek</v>
      </c>
      <c r="S289" s="20" t="str">
        <f>VLOOKUP(Q289,Prowadzacy!$F$3:$K$116,3,FALSE)</f>
        <v>Jerzy</v>
      </c>
      <c r="T289" s="20" t="str">
        <f>VLOOKUP(Q289,Prowadzacy!$F$3:$K$116,4,FALSE)</f>
        <v>Rezmer</v>
      </c>
      <c r="U289" s="20" t="str">
        <f>VLOOKUP(Q289,Prowadzacy!$F$3:$M$116,8,FALSE)</f>
        <v xml:space="preserve">Jacek | Rezmer | Dr hab. inż. |  ( 05120 ) </v>
      </c>
      <c r="V289" s="35"/>
      <c r="W289" s="34" t="s">
        <v>217</v>
      </c>
      <c r="X289" s="35"/>
      <c r="Y289" s="34"/>
      <c r="Z289" s="10"/>
      <c r="AA289" s="9"/>
      <c r="AB289" s="9"/>
      <c r="AC289" s="9"/>
      <c r="AD289" s="9"/>
      <c r="AE289" s="9"/>
      <c r="AF289" s="9"/>
      <c r="AG289" s="9"/>
      <c r="AH289" s="9"/>
      <c r="AI289" s="9"/>
      <c r="AJ289" s="9"/>
      <c r="AK289" s="9"/>
    </row>
    <row r="290" spans="1:37" ht="39.75">
      <c r="A290" s="151">
        <v>285</v>
      </c>
      <c r="B290" s="20" t="str">
        <f>VLOOKUP(E290,studia!$F$1:$I$10,2,FALSE)</f>
        <v>Elektrotechnika</v>
      </c>
      <c r="C290" s="20" t="str">
        <f>VLOOKUP(E290,studia!$F$1:$I$10,3,FALSE)</f>
        <v>inż.</v>
      </c>
      <c r="D290" s="20">
        <f>VLOOKUP(E290,studia!$F$1:$I$10,4,FALSE)</f>
        <v>0</v>
      </c>
      <c r="E290" s="35" t="s">
        <v>395</v>
      </c>
      <c r="F290" s="157"/>
      <c r="G290" s="35" t="s">
        <v>1596</v>
      </c>
      <c r="H290" s="35" t="s">
        <v>1420</v>
      </c>
      <c r="I290" s="35" t="s">
        <v>1503</v>
      </c>
      <c r="J290" s="35" t="s">
        <v>1421</v>
      </c>
      <c r="K290" s="19" t="str">
        <f>VLOOKUP(J290,Prowadzacy!$F$3:$J$116,2,FALSE)</f>
        <v>Przemysław</v>
      </c>
      <c r="L290" s="19">
        <f>VLOOKUP(J290,Prowadzacy!$F$3:$K$116,3,FALSE)</f>
        <v>0</v>
      </c>
      <c r="M290" s="19" t="str">
        <f>VLOOKUP(J290,Prowadzacy!$F$3:$K$116,4,FALSE)</f>
        <v>Janik</v>
      </c>
      <c r="N290" s="20" t="str">
        <f>VLOOKUP(J290,Prowadzacy!$F$3:$M$116,8,FALSE)</f>
        <v xml:space="preserve">Przemysław | Janik | Dr hab. inż. |  ( 05115 ) </v>
      </c>
      <c r="O290" s="19" t="str">
        <f>VLOOKUP(J290,Prowadzacy!$F$3:$K$116,5,FALSE)</f>
        <v>K38W05D02</v>
      </c>
      <c r="P290" s="20" t="str">
        <f>VLOOKUP(J290,Prowadzacy!$F$3:$K$116,6,FALSE)</f>
        <v>ZET</v>
      </c>
      <c r="Q290" s="34" t="s">
        <v>1381</v>
      </c>
      <c r="R290" s="20" t="str">
        <f>VLOOKUP(Q290,Prowadzacy!$F$3:$K$116,2,FALSE)</f>
        <v>Dominika</v>
      </c>
      <c r="S290" s="20">
        <f>VLOOKUP(Q290,Prowadzacy!$F$3:$K$116,3,FALSE)</f>
        <v>0</v>
      </c>
      <c r="T290" s="20" t="str">
        <f>VLOOKUP(Q290,Prowadzacy!$F$3:$K$116,4,FALSE)</f>
        <v>Kaczorowska</v>
      </c>
      <c r="U290" s="20" t="str">
        <f>VLOOKUP(Q290,Prowadzacy!$F$3:$M$116,8,FALSE)</f>
        <v xml:space="preserve">Dominika | Kaczorowska | Dr inż. |  ( p05181 ) </v>
      </c>
      <c r="V290" s="35"/>
      <c r="W290" s="34" t="s">
        <v>217</v>
      </c>
      <c r="X290" s="35"/>
      <c r="Y290" s="34"/>
      <c r="Z290" s="10"/>
      <c r="AA290" s="9"/>
      <c r="AB290" s="9"/>
      <c r="AC290" s="9"/>
      <c r="AD290" s="9"/>
      <c r="AE290" s="9"/>
      <c r="AF290" s="9"/>
      <c r="AG290" s="9"/>
      <c r="AH290" s="9"/>
      <c r="AI290" s="9"/>
      <c r="AJ290" s="9"/>
      <c r="AK290" s="9"/>
    </row>
    <row r="291" spans="1:37" ht="27">
      <c r="A291" s="151">
        <v>286</v>
      </c>
      <c r="B291" s="20" t="str">
        <f>VLOOKUP(E291,studia!$F$1:$I$10,2,FALSE)</f>
        <v>Elektrotechnika</v>
      </c>
      <c r="C291" s="20" t="str">
        <f>VLOOKUP(E291,studia!$F$1:$I$10,3,FALSE)</f>
        <v>inż.</v>
      </c>
      <c r="D291" s="20">
        <f>VLOOKUP(E291,studia!$F$1:$I$10,4,FALSE)</f>
        <v>0</v>
      </c>
      <c r="E291" s="35" t="s">
        <v>395</v>
      </c>
      <c r="F291" s="157"/>
      <c r="G291" s="35" t="s">
        <v>1597</v>
      </c>
      <c r="H291" s="35" t="s">
        <v>1422</v>
      </c>
      <c r="I291" s="35" t="s">
        <v>1598</v>
      </c>
      <c r="J291" s="35" t="s">
        <v>1421</v>
      </c>
      <c r="K291" s="19" t="str">
        <f>VLOOKUP(J291,Prowadzacy!$F$3:$J$116,2,FALSE)</f>
        <v>Przemysław</v>
      </c>
      <c r="L291" s="19">
        <f>VLOOKUP(J291,Prowadzacy!$F$3:$K$116,3,FALSE)</f>
        <v>0</v>
      </c>
      <c r="M291" s="19" t="str">
        <f>VLOOKUP(J291,Prowadzacy!$F$3:$K$116,4,FALSE)</f>
        <v>Janik</v>
      </c>
      <c r="N291" s="20" t="str">
        <f>VLOOKUP(J291,Prowadzacy!$F$3:$M$116,8,FALSE)</f>
        <v xml:space="preserve">Przemysław | Janik | Dr hab. inż. |  ( 05115 ) </v>
      </c>
      <c r="O291" s="19" t="str">
        <f>VLOOKUP(J291,Prowadzacy!$F$3:$K$116,5,FALSE)</f>
        <v>K38W05D02</v>
      </c>
      <c r="P291" s="20" t="str">
        <f>VLOOKUP(J291,Prowadzacy!$F$3:$K$116,6,FALSE)</f>
        <v>ZET</v>
      </c>
      <c r="Q291" s="34" t="s">
        <v>1381</v>
      </c>
      <c r="R291" s="20" t="str">
        <f>VLOOKUP(Q291,Prowadzacy!$F$3:$K$116,2,FALSE)</f>
        <v>Dominika</v>
      </c>
      <c r="S291" s="20">
        <f>VLOOKUP(Q291,Prowadzacy!$F$3:$K$116,3,FALSE)</f>
        <v>0</v>
      </c>
      <c r="T291" s="20" t="str">
        <f>VLOOKUP(Q291,Prowadzacy!$F$3:$K$116,4,FALSE)</f>
        <v>Kaczorowska</v>
      </c>
      <c r="U291" s="20" t="str">
        <f>VLOOKUP(Q291,Prowadzacy!$F$3:$M$116,8,FALSE)</f>
        <v xml:space="preserve">Dominika | Kaczorowska | Dr inż. |  ( p05181 ) </v>
      </c>
      <c r="V291" s="35"/>
      <c r="W291" s="34" t="s">
        <v>217</v>
      </c>
      <c r="X291" s="35"/>
      <c r="Y291" s="34"/>
      <c r="Z291" s="10"/>
      <c r="AA291" s="9"/>
      <c r="AB291" s="9"/>
      <c r="AC291" s="9"/>
      <c r="AD291" s="9"/>
      <c r="AE291" s="9"/>
      <c r="AF291" s="9"/>
      <c r="AG291" s="9"/>
      <c r="AH291" s="9"/>
      <c r="AI291" s="9"/>
      <c r="AJ291" s="9"/>
      <c r="AK291" s="9"/>
    </row>
    <row r="292" spans="1:37" ht="39.75">
      <c r="A292" s="151">
        <v>287</v>
      </c>
      <c r="B292" s="20" t="str">
        <f>VLOOKUP(E292,studia!$F$1:$I$10,2,FALSE)</f>
        <v>Elektrotechnika</v>
      </c>
      <c r="C292" s="20" t="str">
        <f>VLOOKUP(E292,studia!$F$1:$I$10,3,FALSE)</f>
        <v>inż.</v>
      </c>
      <c r="D292" s="20">
        <f>VLOOKUP(E292,studia!$F$1:$I$10,4,FALSE)</f>
        <v>0</v>
      </c>
      <c r="E292" s="35" t="s">
        <v>395</v>
      </c>
      <c r="F292" s="157"/>
      <c r="G292" s="35" t="s">
        <v>1599</v>
      </c>
      <c r="H292" s="35" t="s">
        <v>1423</v>
      </c>
      <c r="I292" s="35" t="s">
        <v>1600</v>
      </c>
      <c r="J292" s="35" t="s">
        <v>1421</v>
      </c>
      <c r="K292" s="19" t="str">
        <f>VLOOKUP(J292,Prowadzacy!$F$3:$J$116,2,FALSE)</f>
        <v>Przemysław</v>
      </c>
      <c r="L292" s="19">
        <f>VLOOKUP(J292,Prowadzacy!$F$3:$K$116,3,FALSE)</f>
        <v>0</v>
      </c>
      <c r="M292" s="19" t="str">
        <f>VLOOKUP(J292,Prowadzacy!$F$3:$K$116,4,FALSE)</f>
        <v>Janik</v>
      </c>
      <c r="N292" s="20" t="str">
        <f>VLOOKUP(J292,Prowadzacy!$F$3:$M$116,8,FALSE)</f>
        <v xml:space="preserve">Przemysław | Janik | Dr hab. inż. |  ( 05115 ) </v>
      </c>
      <c r="O292" s="19" t="str">
        <f>VLOOKUP(J292,Prowadzacy!$F$3:$K$116,5,FALSE)</f>
        <v>K38W05D02</v>
      </c>
      <c r="P292" s="20" t="str">
        <f>VLOOKUP(J292,Prowadzacy!$F$3:$K$116,6,FALSE)</f>
        <v>ZET</v>
      </c>
      <c r="Q292" s="34" t="s">
        <v>1381</v>
      </c>
      <c r="R292" s="20" t="str">
        <f>VLOOKUP(Q292,Prowadzacy!$F$3:$K$116,2,FALSE)</f>
        <v>Dominika</v>
      </c>
      <c r="S292" s="20">
        <f>VLOOKUP(Q292,Prowadzacy!$F$3:$K$116,3,FALSE)</f>
        <v>0</v>
      </c>
      <c r="T292" s="20" t="str">
        <f>VLOOKUP(Q292,Prowadzacy!$F$3:$K$116,4,FALSE)</f>
        <v>Kaczorowska</v>
      </c>
      <c r="U292" s="20" t="str">
        <f>VLOOKUP(Q292,Prowadzacy!$F$3:$M$116,8,FALSE)</f>
        <v xml:space="preserve">Dominika | Kaczorowska | Dr inż. |  ( p05181 ) </v>
      </c>
      <c r="V292" s="35"/>
      <c r="W292" s="34" t="s">
        <v>217</v>
      </c>
      <c r="X292" s="35"/>
      <c r="Y292" s="34"/>
      <c r="Z292" s="10"/>
      <c r="AA292" s="9"/>
      <c r="AB292" s="9"/>
      <c r="AC292" s="9"/>
      <c r="AD292" s="9"/>
      <c r="AE292" s="9"/>
      <c r="AF292" s="9"/>
      <c r="AG292" s="9"/>
      <c r="AH292" s="9"/>
      <c r="AI292" s="9"/>
      <c r="AJ292" s="9"/>
      <c r="AK292" s="9"/>
    </row>
    <row r="293" spans="1:37" ht="52.5">
      <c r="A293" s="151">
        <v>288</v>
      </c>
      <c r="B293" s="20" t="str">
        <f>VLOOKUP(E293,studia!$F$1:$I$10,2,FALSE)</f>
        <v>Elektrotechnika</v>
      </c>
      <c r="C293" s="20" t="str">
        <f>VLOOKUP(E293,studia!$F$1:$I$10,3,FALSE)</f>
        <v>inż.</v>
      </c>
      <c r="D293" s="20">
        <f>VLOOKUP(E293,studia!$F$1:$I$10,4,FALSE)</f>
        <v>0</v>
      </c>
      <c r="E293" s="35" t="s">
        <v>395</v>
      </c>
      <c r="F293" s="157"/>
      <c r="G293" s="35" t="s">
        <v>1424</v>
      </c>
      <c r="H293" s="35" t="s">
        <v>1425</v>
      </c>
      <c r="I293" s="35" t="s">
        <v>1426</v>
      </c>
      <c r="J293" s="35" t="s">
        <v>1421</v>
      </c>
      <c r="K293" s="19" t="str">
        <f>VLOOKUP(J293,Prowadzacy!$F$3:$J$116,2,FALSE)</f>
        <v>Przemysław</v>
      </c>
      <c r="L293" s="19">
        <f>VLOOKUP(J293,Prowadzacy!$F$3:$K$116,3,FALSE)</f>
        <v>0</v>
      </c>
      <c r="M293" s="19" t="str">
        <f>VLOOKUP(J293,Prowadzacy!$F$3:$K$116,4,FALSE)</f>
        <v>Janik</v>
      </c>
      <c r="N293" s="20" t="str">
        <f>VLOOKUP(J293,Prowadzacy!$F$3:$M$116,8,FALSE)</f>
        <v xml:space="preserve">Przemysław | Janik | Dr hab. inż. |  ( 05115 ) </v>
      </c>
      <c r="O293" s="19" t="str">
        <f>VLOOKUP(J293,Prowadzacy!$F$3:$K$116,5,FALSE)</f>
        <v>K38W05D02</v>
      </c>
      <c r="P293" s="20" t="str">
        <f>VLOOKUP(J293,Prowadzacy!$F$3:$K$116,6,FALSE)</f>
        <v>ZET</v>
      </c>
      <c r="Q293" s="34" t="s">
        <v>1381</v>
      </c>
      <c r="R293" s="20" t="str">
        <f>VLOOKUP(Q293,Prowadzacy!$F$3:$K$116,2,FALSE)</f>
        <v>Dominika</v>
      </c>
      <c r="S293" s="20">
        <f>VLOOKUP(Q293,Prowadzacy!$F$3:$K$116,3,FALSE)</f>
        <v>0</v>
      </c>
      <c r="T293" s="20" t="str">
        <f>VLOOKUP(Q293,Prowadzacy!$F$3:$K$116,4,FALSE)</f>
        <v>Kaczorowska</v>
      </c>
      <c r="U293" s="20" t="str">
        <f>VLOOKUP(Q293,Prowadzacy!$F$3:$M$116,8,FALSE)</f>
        <v xml:space="preserve">Dominika | Kaczorowska | Dr inż. |  ( p05181 ) </v>
      </c>
      <c r="V293" s="35"/>
      <c r="W293" s="34" t="s">
        <v>217</v>
      </c>
      <c r="X293" s="35"/>
      <c r="Y293" s="34"/>
      <c r="Z293" s="10"/>
      <c r="AA293" s="9"/>
      <c r="AB293" s="9"/>
      <c r="AC293" s="9"/>
      <c r="AD293" s="9"/>
      <c r="AE293" s="9"/>
      <c r="AF293" s="9"/>
      <c r="AG293" s="9"/>
      <c r="AH293" s="9"/>
      <c r="AI293" s="9"/>
      <c r="AJ293" s="9"/>
      <c r="AK293" s="9"/>
    </row>
    <row r="294" spans="1:37" ht="39.75">
      <c r="A294" s="151">
        <v>289</v>
      </c>
      <c r="B294" s="20" t="str">
        <f>VLOOKUP(E294,studia!$F$1:$I$10,2,FALSE)</f>
        <v>Elektrotechnika</v>
      </c>
      <c r="C294" s="20" t="str">
        <f>VLOOKUP(E294,studia!$F$1:$I$10,3,FALSE)</f>
        <v>inż.</v>
      </c>
      <c r="D294" s="20">
        <f>VLOOKUP(E294,studia!$F$1:$I$10,4,FALSE)</f>
        <v>0</v>
      </c>
      <c r="E294" s="35" t="s">
        <v>395</v>
      </c>
      <c r="F294" s="158" t="s">
        <v>2179</v>
      </c>
      <c r="G294" s="35" t="s">
        <v>1601</v>
      </c>
      <c r="H294" s="35" t="s">
        <v>1569</v>
      </c>
      <c r="I294" s="35" t="s">
        <v>1570</v>
      </c>
      <c r="J294" s="35" t="s">
        <v>1421</v>
      </c>
      <c r="K294" s="19" t="str">
        <f>VLOOKUP(J294,Prowadzacy!$F$3:$J$116,2,FALSE)</f>
        <v>Przemysław</v>
      </c>
      <c r="L294" s="19">
        <f>VLOOKUP(J294,Prowadzacy!$F$3:$K$116,3,FALSE)</f>
        <v>0</v>
      </c>
      <c r="M294" s="19" t="str">
        <f>VLOOKUP(J294,Prowadzacy!$F$3:$K$116,4,FALSE)</f>
        <v>Janik</v>
      </c>
      <c r="N294" s="20" t="str">
        <f>VLOOKUP(J294,Prowadzacy!$F$3:$M$116,8,FALSE)</f>
        <v xml:space="preserve">Przemysław | Janik | Dr hab. inż. |  ( 05115 ) </v>
      </c>
      <c r="O294" s="19" t="str">
        <f>VLOOKUP(J294,Prowadzacy!$F$3:$K$116,5,FALSE)</f>
        <v>K38W05D02</v>
      </c>
      <c r="P294" s="20" t="str">
        <f>VLOOKUP(J294,Prowadzacy!$F$3:$K$116,6,FALSE)</f>
        <v>ZET</v>
      </c>
      <c r="Q294" s="34" t="s">
        <v>1381</v>
      </c>
      <c r="R294" s="20" t="str">
        <f>VLOOKUP(Q294,Prowadzacy!$F$3:$K$116,2,FALSE)</f>
        <v>Dominika</v>
      </c>
      <c r="S294" s="20">
        <f>VLOOKUP(Q294,Prowadzacy!$F$3:$K$116,3,FALSE)</f>
        <v>0</v>
      </c>
      <c r="T294" s="20" t="str">
        <f>VLOOKUP(Q294,Prowadzacy!$F$3:$K$116,4,FALSE)</f>
        <v>Kaczorowska</v>
      </c>
      <c r="U294" s="20" t="str">
        <f>VLOOKUP(Q294,Prowadzacy!$F$3:$M$116,8,FALSE)</f>
        <v xml:space="preserve">Dominika | Kaczorowska | Dr inż. |  ( p05181 ) </v>
      </c>
      <c r="V294" s="35"/>
      <c r="W294" s="34" t="s">
        <v>217</v>
      </c>
      <c r="X294" s="35"/>
      <c r="Y294" s="34"/>
      <c r="Z294" s="10"/>
      <c r="AA294" s="9"/>
      <c r="AB294" s="9"/>
      <c r="AC294" s="9"/>
      <c r="AD294" s="9"/>
      <c r="AE294" s="9"/>
      <c r="AF294" s="9"/>
      <c r="AG294" s="9"/>
      <c r="AH294" s="9"/>
      <c r="AI294" s="9"/>
      <c r="AJ294" s="9"/>
      <c r="AK294" s="9"/>
    </row>
    <row r="295" spans="1:37" ht="52.5">
      <c r="A295" s="151">
        <v>290</v>
      </c>
      <c r="B295" s="20" t="str">
        <f>VLOOKUP(E295,studia!$F$1:$I$10,2,FALSE)</f>
        <v>Elektrotechnika</v>
      </c>
      <c r="C295" s="20" t="str">
        <f>VLOOKUP(E295,studia!$F$1:$I$10,3,FALSE)</f>
        <v>inż.</v>
      </c>
      <c r="D295" s="20">
        <f>VLOOKUP(E295,studia!$F$1:$I$10,4,FALSE)</f>
        <v>0</v>
      </c>
      <c r="E295" s="35" t="s">
        <v>395</v>
      </c>
      <c r="F295" s="158" t="s">
        <v>2179</v>
      </c>
      <c r="G295" s="35" t="s">
        <v>1602</v>
      </c>
      <c r="H295" s="35" t="s">
        <v>1498</v>
      </c>
      <c r="I295" s="35" t="s">
        <v>1603</v>
      </c>
      <c r="J295" s="35" t="s">
        <v>1399</v>
      </c>
      <c r="K295" s="19" t="str">
        <f>VLOOKUP(J295,Prowadzacy!$F$3:$J$116,2,FALSE)</f>
        <v>Michał</v>
      </c>
      <c r="L295" s="19">
        <f>VLOOKUP(J295,Prowadzacy!$F$3:$K$116,3,FALSE)</f>
        <v>0</v>
      </c>
      <c r="M295" s="19" t="str">
        <f>VLOOKUP(J295,Prowadzacy!$F$3:$K$116,4,FALSE)</f>
        <v>Jasiński</v>
      </c>
      <c r="N295" s="20" t="str">
        <f>VLOOKUP(J295,Prowadzacy!$F$3:$M$116,8,FALSE)</f>
        <v xml:space="preserve">Michał | Jasiński | Dr inż. |  ( p05180 ) </v>
      </c>
      <c r="O295" s="19" t="str">
        <f>VLOOKUP(J295,Prowadzacy!$F$3:$K$116,5,FALSE)</f>
        <v>K38W05D02</v>
      </c>
      <c r="P295" s="20" t="str">
        <f>VLOOKUP(J295,Prowadzacy!$F$3:$K$116,6,FALSE)</f>
        <v>ZET</v>
      </c>
      <c r="Q295" s="34" t="s">
        <v>1381</v>
      </c>
      <c r="R295" s="20" t="str">
        <f>VLOOKUP(Q295,Prowadzacy!$F$3:$K$116,2,FALSE)</f>
        <v>Dominika</v>
      </c>
      <c r="S295" s="20">
        <f>VLOOKUP(Q295,Prowadzacy!$F$3:$K$116,3,FALSE)</f>
        <v>0</v>
      </c>
      <c r="T295" s="20" t="str">
        <f>VLOOKUP(Q295,Prowadzacy!$F$3:$K$116,4,FALSE)</f>
        <v>Kaczorowska</v>
      </c>
      <c r="U295" s="20" t="str">
        <f>VLOOKUP(Q295,Prowadzacy!$F$3:$M$116,8,FALSE)</f>
        <v xml:space="preserve">Dominika | Kaczorowska | Dr inż. |  ( p05181 ) </v>
      </c>
      <c r="V295" s="35"/>
      <c r="W295" s="34" t="s">
        <v>217</v>
      </c>
      <c r="X295" s="35"/>
      <c r="Y295" s="34"/>
      <c r="Z295" s="10"/>
      <c r="AA295" s="9"/>
      <c r="AB295" s="9"/>
      <c r="AC295" s="9"/>
      <c r="AD295" s="9"/>
      <c r="AE295" s="9"/>
      <c r="AF295" s="9"/>
      <c r="AG295" s="9"/>
      <c r="AH295" s="9"/>
      <c r="AI295" s="9"/>
      <c r="AJ295" s="9"/>
      <c r="AK295" s="9"/>
    </row>
    <row r="296" spans="1:37" ht="78">
      <c r="A296" s="151">
        <v>291</v>
      </c>
      <c r="B296" s="20" t="str">
        <f>VLOOKUP(E296,studia!$F$1:$I$10,2,FALSE)</f>
        <v>Elektrotechnika</v>
      </c>
      <c r="C296" s="20" t="str">
        <f>VLOOKUP(E296,studia!$F$1:$I$10,3,FALSE)</f>
        <v>inż.</v>
      </c>
      <c r="D296" s="20">
        <f>VLOOKUP(E296,studia!$F$1:$I$10,4,FALSE)</f>
        <v>0</v>
      </c>
      <c r="E296" s="35" t="s">
        <v>395</v>
      </c>
      <c r="F296" s="158" t="s">
        <v>2179</v>
      </c>
      <c r="G296" s="35" t="s">
        <v>1604</v>
      </c>
      <c r="H296" s="35" t="s">
        <v>1410</v>
      </c>
      <c r="I296" s="35" t="s">
        <v>1769</v>
      </c>
      <c r="J296" s="35" t="s">
        <v>1399</v>
      </c>
      <c r="K296" s="19" t="str">
        <f>VLOOKUP(J296,Prowadzacy!$F$3:$J$116,2,FALSE)</f>
        <v>Michał</v>
      </c>
      <c r="L296" s="19">
        <f>VLOOKUP(J296,Prowadzacy!$F$3:$K$116,3,FALSE)</f>
        <v>0</v>
      </c>
      <c r="M296" s="19" t="str">
        <f>VLOOKUP(J296,Prowadzacy!$F$3:$K$116,4,FALSE)</f>
        <v>Jasiński</v>
      </c>
      <c r="N296" s="20" t="str">
        <f>VLOOKUP(J296,Prowadzacy!$F$3:$M$116,8,FALSE)</f>
        <v xml:space="preserve">Michał | Jasiński | Dr inż. |  ( p05180 ) </v>
      </c>
      <c r="O296" s="19" t="str">
        <f>VLOOKUP(J296,Prowadzacy!$F$3:$K$116,5,FALSE)</f>
        <v>K38W05D02</v>
      </c>
      <c r="P296" s="20" t="str">
        <f>VLOOKUP(J296,Prowadzacy!$F$3:$K$116,6,FALSE)</f>
        <v>ZET</v>
      </c>
      <c r="Q296" s="34" t="s">
        <v>1381</v>
      </c>
      <c r="R296" s="20" t="str">
        <f>VLOOKUP(Q296,Prowadzacy!$F$3:$K$116,2,FALSE)</f>
        <v>Dominika</v>
      </c>
      <c r="S296" s="20">
        <f>VLOOKUP(Q296,Prowadzacy!$F$3:$K$116,3,FALSE)</f>
        <v>0</v>
      </c>
      <c r="T296" s="20" t="str">
        <f>VLOOKUP(Q296,Prowadzacy!$F$3:$K$116,4,FALSE)</f>
        <v>Kaczorowska</v>
      </c>
      <c r="U296" s="20" t="str">
        <f>VLOOKUP(Q296,Prowadzacy!$F$3:$M$116,8,FALSE)</f>
        <v xml:space="preserve">Dominika | Kaczorowska | Dr inż. |  ( p05181 ) </v>
      </c>
      <c r="V296" s="35" t="s">
        <v>1490</v>
      </c>
      <c r="W296" s="34" t="s">
        <v>216</v>
      </c>
      <c r="X296" s="35" t="s">
        <v>1491</v>
      </c>
      <c r="Y296" s="34" t="s">
        <v>216</v>
      </c>
      <c r="Z296" s="10"/>
      <c r="AA296" s="9"/>
      <c r="AB296" s="9"/>
      <c r="AC296" s="9"/>
      <c r="AD296" s="9"/>
      <c r="AE296" s="9"/>
      <c r="AF296" s="9"/>
      <c r="AG296" s="9"/>
      <c r="AH296" s="9"/>
      <c r="AI296" s="9"/>
      <c r="AJ296" s="9"/>
      <c r="AK296" s="9"/>
    </row>
    <row r="297" spans="1:37" ht="65.25">
      <c r="A297" s="151">
        <v>292</v>
      </c>
      <c r="B297" s="20" t="str">
        <f>VLOOKUP(E297,studia!$F$1:$I$10,2,FALSE)</f>
        <v>Elektrotechnika</v>
      </c>
      <c r="C297" s="20" t="str">
        <f>VLOOKUP(E297,studia!$F$1:$I$10,3,FALSE)</f>
        <v>inż.</v>
      </c>
      <c r="D297" s="20">
        <f>VLOOKUP(E297,studia!$F$1:$I$10,4,FALSE)</f>
        <v>0</v>
      </c>
      <c r="E297" s="35" t="s">
        <v>395</v>
      </c>
      <c r="F297" s="157"/>
      <c r="G297" s="35" t="s">
        <v>1499</v>
      </c>
      <c r="H297" s="35" t="s">
        <v>1500</v>
      </c>
      <c r="I297" s="35" t="s">
        <v>1406</v>
      </c>
      <c r="J297" s="35" t="s">
        <v>1399</v>
      </c>
      <c r="K297" s="19" t="str">
        <f>VLOOKUP(J297,Prowadzacy!$F$3:$J$116,2,FALSE)</f>
        <v>Michał</v>
      </c>
      <c r="L297" s="19">
        <f>VLOOKUP(J297,Prowadzacy!$F$3:$K$116,3,FALSE)</f>
        <v>0</v>
      </c>
      <c r="M297" s="19" t="str">
        <f>VLOOKUP(J297,Prowadzacy!$F$3:$K$116,4,FALSE)</f>
        <v>Jasiński</v>
      </c>
      <c r="N297" s="20" t="str">
        <f>VLOOKUP(J297,Prowadzacy!$F$3:$M$116,8,FALSE)</f>
        <v xml:space="preserve">Michał | Jasiński | Dr inż. |  ( p05180 ) </v>
      </c>
      <c r="O297" s="19" t="str">
        <f>VLOOKUP(J297,Prowadzacy!$F$3:$K$116,5,FALSE)</f>
        <v>K38W05D02</v>
      </c>
      <c r="P297" s="20" t="str">
        <f>VLOOKUP(J297,Prowadzacy!$F$3:$K$116,6,FALSE)</f>
        <v>ZET</v>
      </c>
      <c r="Q297" s="34" t="s">
        <v>1381</v>
      </c>
      <c r="R297" s="20" t="str">
        <f>VLOOKUP(Q297,Prowadzacy!$F$3:$K$116,2,FALSE)</f>
        <v>Dominika</v>
      </c>
      <c r="S297" s="20">
        <f>VLOOKUP(Q297,Prowadzacy!$F$3:$K$116,3,FALSE)</f>
        <v>0</v>
      </c>
      <c r="T297" s="20" t="str">
        <f>VLOOKUP(Q297,Prowadzacy!$F$3:$K$116,4,FALSE)</f>
        <v>Kaczorowska</v>
      </c>
      <c r="U297" s="20" t="str">
        <f>VLOOKUP(Q297,Prowadzacy!$F$3:$M$116,8,FALSE)</f>
        <v xml:space="preserve">Dominika | Kaczorowska | Dr inż. |  ( p05181 ) </v>
      </c>
      <c r="V297" s="35" t="s">
        <v>1490</v>
      </c>
      <c r="W297" s="34" t="s">
        <v>216</v>
      </c>
      <c r="X297" s="35" t="s">
        <v>1491</v>
      </c>
      <c r="Y297" s="34" t="s">
        <v>216</v>
      </c>
      <c r="Z297" s="10"/>
      <c r="AA297" s="9"/>
      <c r="AB297" s="9"/>
      <c r="AC297" s="9"/>
      <c r="AD297" s="9"/>
      <c r="AE297" s="9"/>
      <c r="AF297" s="9"/>
      <c r="AG297" s="9"/>
      <c r="AH297" s="9"/>
      <c r="AI297" s="9"/>
      <c r="AJ297" s="9"/>
      <c r="AK297" s="9"/>
    </row>
    <row r="298" spans="1:37" ht="52.5">
      <c r="A298" s="151">
        <v>293</v>
      </c>
      <c r="B298" s="20" t="str">
        <f>VLOOKUP(E298,studia!$F$1:$I$10,2,FALSE)</f>
        <v>Elektrotechnika</v>
      </c>
      <c r="C298" s="20" t="str">
        <f>VLOOKUP(E298,studia!$F$1:$I$10,3,FALSE)</f>
        <v>inż.</v>
      </c>
      <c r="D298" s="20">
        <f>VLOOKUP(E298,studia!$F$1:$I$10,4,FALSE)</f>
        <v>0</v>
      </c>
      <c r="E298" s="35" t="s">
        <v>395</v>
      </c>
      <c r="F298" s="157"/>
      <c r="G298" s="35" t="s">
        <v>1481</v>
      </c>
      <c r="H298" s="35" t="s">
        <v>1482</v>
      </c>
      <c r="I298" s="35" t="s">
        <v>1605</v>
      </c>
      <c r="J298" s="35" t="s">
        <v>1480</v>
      </c>
      <c r="K298" s="19" t="str">
        <f>VLOOKUP(J298,Prowadzacy!$F$3:$J$116,2,FALSE)</f>
        <v>Ryszard</v>
      </c>
      <c r="L298" s="19" t="str">
        <f>VLOOKUP(J298,Prowadzacy!$F$3:$K$116,3,FALSE)</f>
        <v>Leon</v>
      </c>
      <c r="M298" s="19" t="str">
        <f>VLOOKUP(J298,Prowadzacy!$F$3:$K$116,4,FALSE)</f>
        <v>Kacprzyk</v>
      </c>
      <c r="N298" s="20" t="str">
        <f>VLOOKUP(J298,Prowadzacy!$F$3:$M$116,8,FALSE)</f>
        <v xml:space="preserve">Ryszard | Kacprzyk | Prof. dr hab. inż. |  ( 05106 ) </v>
      </c>
      <c r="O298" s="19" t="str">
        <f>VLOOKUP(J298,Prowadzacy!$F$3:$K$116,5,FALSE)</f>
        <v>K38W05D02</v>
      </c>
      <c r="P298" s="20" t="str">
        <f>VLOOKUP(J298,Prowadzacy!$F$3:$K$116,6,FALSE)</f>
        <v>ZE</v>
      </c>
      <c r="Q298" s="34" t="s">
        <v>1470</v>
      </c>
      <c r="R298" s="20" t="str">
        <f>VLOOKUP(Q298,Prowadzacy!$F$3:$K$116,2,FALSE)</f>
        <v>Paweł</v>
      </c>
      <c r="S298" s="20">
        <f>VLOOKUP(Q298,Prowadzacy!$F$3:$K$116,3,FALSE)</f>
        <v>0</v>
      </c>
      <c r="T298" s="20" t="str">
        <f>VLOOKUP(Q298,Prowadzacy!$F$3:$K$116,4,FALSE)</f>
        <v>Żyłka</v>
      </c>
      <c r="U298" s="20" t="str">
        <f>VLOOKUP(Q298,Prowadzacy!$F$3:$M$116,8,FALSE)</f>
        <v xml:space="preserve">Paweł | Żyłka | Dr hab. inż. |  ( 05134 ) </v>
      </c>
      <c r="V298" s="35"/>
      <c r="W298" s="34" t="s">
        <v>217</v>
      </c>
      <c r="X298" s="35"/>
      <c r="Y298" s="34"/>
      <c r="Z298" s="10"/>
      <c r="AA298" s="9"/>
      <c r="AB298" s="9"/>
      <c r="AC298" s="9"/>
      <c r="AD298" s="9"/>
      <c r="AE298" s="9"/>
      <c r="AF298" s="9"/>
      <c r="AG298" s="9"/>
      <c r="AH298" s="9"/>
      <c r="AI298" s="9"/>
      <c r="AJ298" s="9"/>
      <c r="AK298" s="9"/>
    </row>
    <row r="299" spans="1:37" ht="52.5">
      <c r="A299" s="151">
        <v>294</v>
      </c>
      <c r="B299" s="20" t="str">
        <f>VLOOKUP(E299,studia!$F$1:$I$10,2,FALSE)</f>
        <v>Elektrotechnika</v>
      </c>
      <c r="C299" s="20" t="str">
        <f>VLOOKUP(E299,studia!$F$1:$I$10,3,FALSE)</f>
        <v>inż.</v>
      </c>
      <c r="D299" s="20">
        <f>VLOOKUP(E299,studia!$F$1:$I$10,4,FALSE)</f>
        <v>0</v>
      </c>
      <c r="E299" s="35" t="s">
        <v>395</v>
      </c>
      <c r="F299" s="157"/>
      <c r="G299" s="35" t="s">
        <v>1606</v>
      </c>
      <c r="H299" s="35" t="s">
        <v>1483</v>
      </c>
      <c r="I299" s="35" t="s">
        <v>1607</v>
      </c>
      <c r="J299" s="35" t="s">
        <v>1480</v>
      </c>
      <c r="K299" s="19" t="str">
        <f>VLOOKUP(J299,Prowadzacy!$F$3:$J$116,2,FALSE)</f>
        <v>Ryszard</v>
      </c>
      <c r="L299" s="19" t="str">
        <f>VLOOKUP(J299,Prowadzacy!$F$3:$K$116,3,FALSE)</f>
        <v>Leon</v>
      </c>
      <c r="M299" s="19" t="str">
        <f>VLOOKUP(J299,Prowadzacy!$F$3:$K$116,4,FALSE)</f>
        <v>Kacprzyk</v>
      </c>
      <c r="N299" s="20" t="str">
        <f>VLOOKUP(J299,Prowadzacy!$F$3:$M$116,8,FALSE)</f>
        <v xml:space="preserve">Ryszard | Kacprzyk | Prof. dr hab. inż. |  ( 05106 ) </v>
      </c>
      <c r="O299" s="19" t="str">
        <f>VLOOKUP(J299,Prowadzacy!$F$3:$K$116,5,FALSE)</f>
        <v>K38W05D02</v>
      </c>
      <c r="P299" s="20" t="str">
        <f>VLOOKUP(J299,Prowadzacy!$F$3:$K$116,6,FALSE)</f>
        <v>ZE</v>
      </c>
      <c r="Q299" s="34" t="s">
        <v>1470</v>
      </c>
      <c r="R299" s="20" t="str">
        <f>VLOOKUP(Q299,Prowadzacy!$F$3:$K$116,2,FALSE)</f>
        <v>Paweł</v>
      </c>
      <c r="S299" s="20">
        <f>VLOOKUP(Q299,Prowadzacy!$F$3:$K$116,3,FALSE)</f>
        <v>0</v>
      </c>
      <c r="T299" s="20" t="str">
        <f>VLOOKUP(Q299,Prowadzacy!$F$3:$K$116,4,FALSE)</f>
        <v>Żyłka</v>
      </c>
      <c r="U299" s="20" t="str">
        <f>VLOOKUP(Q299,Prowadzacy!$F$3:$M$116,8,FALSE)</f>
        <v xml:space="preserve">Paweł | Żyłka | Dr hab. inż. |  ( 05134 ) </v>
      </c>
      <c r="V299" s="35"/>
      <c r="W299" s="34" t="s">
        <v>217</v>
      </c>
      <c r="X299" s="35"/>
      <c r="Y299" s="34"/>
      <c r="Z299" s="10"/>
      <c r="AA299" s="9"/>
      <c r="AB299" s="9"/>
      <c r="AC299" s="9"/>
      <c r="AD299" s="9"/>
      <c r="AE299" s="9"/>
      <c r="AF299" s="9"/>
      <c r="AG299" s="9"/>
      <c r="AH299" s="9"/>
      <c r="AI299" s="9"/>
      <c r="AJ299" s="9"/>
      <c r="AK299" s="9"/>
    </row>
    <row r="300" spans="1:37" ht="65.25">
      <c r="A300" s="151">
        <v>295</v>
      </c>
      <c r="B300" s="20" t="str">
        <f>VLOOKUP(E300,studia!$F$1:$I$10,2,FALSE)</f>
        <v>Elektrotechnika</v>
      </c>
      <c r="C300" s="20" t="str">
        <f>VLOOKUP(E300,studia!$F$1:$I$10,3,FALSE)</f>
        <v>inż.</v>
      </c>
      <c r="D300" s="20">
        <f>VLOOKUP(E300,studia!$F$1:$I$10,4,FALSE)</f>
        <v>0</v>
      </c>
      <c r="E300" s="35" t="s">
        <v>395</v>
      </c>
      <c r="F300" s="157"/>
      <c r="G300" s="35" t="s">
        <v>1608</v>
      </c>
      <c r="H300" s="35" t="s">
        <v>1484</v>
      </c>
      <c r="I300" s="35" t="s">
        <v>1485</v>
      </c>
      <c r="J300" s="35" t="s">
        <v>1486</v>
      </c>
      <c r="K300" s="19" t="str">
        <f>VLOOKUP(J300,Prowadzacy!$F$3:$J$116,2,FALSE)</f>
        <v>Anna</v>
      </c>
      <c r="L300" s="19">
        <f>VLOOKUP(J300,Prowadzacy!$F$3:$K$116,3,FALSE)</f>
        <v>0</v>
      </c>
      <c r="M300" s="19" t="str">
        <f>VLOOKUP(J300,Prowadzacy!$F$3:$K$116,4,FALSE)</f>
        <v>Kisiel</v>
      </c>
      <c r="N300" s="20" t="str">
        <f>VLOOKUP(J300,Prowadzacy!$F$3:$M$116,8,FALSE)</f>
        <v xml:space="preserve">Anna | Kisiel | Dr inż. |  ( 05107 ) </v>
      </c>
      <c r="O300" s="19" t="str">
        <f>VLOOKUP(J300,Prowadzacy!$F$3:$K$116,5,FALSE)</f>
        <v>K38W05D02</v>
      </c>
      <c r="P300" s="20" t="str">
        <f>VLOOKUP(J300,Prowadzacy!$F$3:$K$116,6,FALSE)</f>
        <v>ZE</v>
      </c>
      <c r="Q300" s="34" t="s">
        <v>1392</v>
      </c>
      <c r="R300" s="20" t="str">
        <f>VLOOKUP(Q300,Prowadzacy!$F$3:$K$116,2,FALSE)</f>
        <v>Leszek</v>
      </c>
      <c r="S300" s="20" t="str">
        <f>VLOOKUP(Q300,Prowadzacy!$F$3:$K$116,3,FALSE)</f>
        <v>Piotr</v>
      </c>
      <c r="T300" s="20" t="str">
        <f>VLOOKUP(Q300,Prowadzacy!$F$3:$K$116,4,FALSE)</f>
        <v>Woźny</v>
      </c>
      <c r="U300" s="20" t="str">
        <f>VLOOKUP(Q300,Prowadzacy!$F$3:$M$116,8,FALSE)</f>
        <v xml:space="preserve">Leszek | Woźny | Dr inż. |  ( 05131 ) </v>
      </c>
      <c r="V300" s="35"/>
      <c r="W300" s="34" t="s">
        <v>217</v>
      </c>
      <c r="X300" s="35"/>
      <c r="Y300" s="34"/>
      <c r="Z300" s="10"/>
      <c r="AA300" s="9"/>
      <c r="AB300" s="9"/>
      <c r="AC300" s="9"/>
      <c r="AD300" s="9"/>
      <c r="AE300" s="9"/>
      <c r="AF300" s="9"/>
      <c r="AG300" s="9"/>
      <c r="AH300" s="9"/>
      <c r="AI300" s="9"/>
      <c r="AJ300" s="9"/>
      <c r="AK300" s="9"/>
    </row>
    <row r="301" spans="1:37" ht="65.25">
      <c r="A301" s="151">
        <v>296</v>
      </c>
      <c r="B301" s="20" t="str">
        <f>VLOOKUP(E301,studia!$F$1:$I$10,2,FALSE)</f>
        <v>Elektrotechnika</v>
      </c>
      <c r="C301" s="20" t="str">
        <f>VLOOKUP(E301,studia!$F$1:$I$10,3,FALSE)</f>
        <v>inż.</v>
      </c>
      <c r="D301" s="20">
        <f>VLOOKUP(E301,studia!$F$1:$I$10,4,FALSE)</f>
        <v>0</v>
      </c>
      <c r="E301" s="35" t="s">
        <v>395</v>
      </c>
      <c r="F301" s="157"/>
      <c r="G301" s="35" t="s">
        <v>1609</v>
      </c>
      <c r="H301" s="35" t="s">
        <v>1487</v>
      </c>
      <c r="I301" s="35" t="s">
        <v>1516</v>
      </c>
      <c r="J301" s="35" t="s">
        <v>1486</v>
      </c>
      <c r="K301" s="19" t="str">
        <f>VLOOKUP(J301,Prowadzacy!$F$3:$J$116,2,FALSE)</f>
        <v>Anna</v>
      </c>
      <c r="L301" s="19">
        <f>VLOOKUP(J301,Prowadzacy!$F$3:$K$116,3,FALSE)</f>
        <v>0</v>
      </c>
      <c r="M301" s="19" t="str">
        <f>VLOOKUP(J301,Prowadzacy!$F$3:$K$116,4,FALSE)</f>
        <v>Kisiel</v>
      </c>
      <c r="N301" s="20" t="str">
        <f>VLOOKUP(J301,Prowadzacy!$F$3:$M$116,8,FALSE)</f>
        <v xml:space="preserve">Anna | Kisiel | Dr inż. |  ( 05107 ) </v>
      </c>
      <c r="O301" s="19" t="str">
        <f>VLOOKUP(J301,Prowadzacy!$F$3:$K$116,5,FALSE)</f>
        <v>K38W05D02</v>
      </c>
      <c r="P301" s="20" t="str">
        <f>VLOOKUP(J301,Prowadzacy!$F$3:$K$116,6,FALSE)</f>
        <v>ZE</v>
      </c>
      <c r="Q301" s="34" t="s">
        <v>1392</v>
      </c>
      <c r="R301" s="20" t="str">
        <f>VLOOKUP(Q301,Prowadzacy!$F$3:$K$116,2,FALSE)</f>
        <v>Leszek</v>
      </c>
      <c r="S301" s="20" t="str">
        <f>VLOOKUP(Q301,Prowadzacy!$F$3:$K$116,3,FALSE)</f>
        <v>Piotr</v>
      </c>
      <c r="T301" s="20" t="str">
        <f>VLOOKUP(Q301,Prowadzacy!$F$3:$K$116,4,FALSE)</f>
        <v>Woźny</v>
      </c>
      <c r="U301" s="20" t="str">
        <f>VLOOKUP(Q301,Prowadzacy!$F$3:$M$116,8,FALSE)</f>
        <v xml:space="preserve">Leszek | Woźny | Dr inż. |  ( 05131 ) </v>
      </c>
      <c r="V301" s="35"/>
      <c r="W301" s="34" t="s">
        <v>217</v>
      </c>
      <c r="X301" s="35"/>
      <c r="Y301" s="34"/>
      <c r="Z301" s="10"/>
      <c r="AA301" s="9"/>
      <c r="AB301" s="9"/>
      <c r="AC301" s="9"/>
      <c r="AD301" s="9"/>
      <c r="AE301" s="9"/>
      <c r="AF301" s="9"/>
      <c r="AG301" s="9"/>
      <c r="AH301" s="9"/>
      <c r="AI301" s="9"/>
      <c r="AJ301" s="9"/>
      <c r="AK301" s="9"/>
    </row>
    <row r="302" spans="1:37" ht="52.5">
      <c r="A302" s="151">
        <v>297</v>
      </c>
      <c r="B302" s="20" t="str">
        <f>VLOOKUP(E302,studia!$F$1:$I$10,2,FALSE)</f>
        <v>Elektrotechnika</v>
      </c>
      <c r="C302" s="20" t="str">
        <f>VLOOKUP(E302,studia!$F$1:$I$10,3,FALSE)</f>
        <v>inż.</v>
      </c>
      <c r="D302" s="20">
        <f>VLOOKUP(E302,studia!$F$1:$I$10,4,FALSE)</f>
        <v>0</v>
      </c>
      <c r="E302" s="35" t="s">
        <v>395</v>
      </c>
      <c r="F302" s="157"/>
      <c r="G302" s="35" t="s">
        <v>1610</v>
      </c>
      <c r="H302" s="35" t="s">
        <v>1411</v>
      </c>
      <c r="I302" s="35" t="s">
        <v>1770</v>
      </c>
      <c r="J302" s="35" t="s">
        <v>1412</v>
      </c>
      <c r="K302" s="19" t="str">
        <f>VLOOKUP(J302,Prowadzacy!$F$3:$J$116,2,FALSE)</f>
        <v>Paweł</v>
      </c>
      <c r="L302" s="19" t="str">
        <f>VLOOKUP(J302,Prowadzacy!$F$3:$K$116,3,FALSE)</f>
        <v>Tomasz</v>
      </c>
      <c r="M302" s="19" t="str">
        <f>VLOOKUP(J302,Prowadzacy!$F$3:$K$116,4,FALSE)</f>
        <v>Kostyła</v>
      </c>
      <c r="N302" s="20" t="str">
        <f>VLOOKUP(J302,Prowadzacy!$F$3:$M$116,8,FALSE)</f>
        <v xml:space="preserve">Paweł | Kostyła | Dr hab. inż. |  ( 05108 ) </v>
      </c>
      <c r="O302" s="19" t="str">
        <f>VLOOKUP(J302,Prowadzacy!$F$3:$K$116,5,FALSE)</f>
        <v>K38W05D02</v>
      </c>
      <c r="P302" s="20" t="str">
        <f>VLOOKUP(J302,Prowadzacy!$F$3:$K$116,6,FALSE)</f>
        <v>ZET</v>
      </c>
      <c r="Q302" s="34" t="s">
        <v>1488</v>
      </c>
      <c r="R302" s="20" t="str">
        <f>VLOOKUP(Q302,Prowadzacy!$F$3:$K$116,2,FALSE)</f>
        <v>Zbigniew</v>
      </c>
      <c r="S302" s="20" t="str">
        <f>VLOOKUP(Q302,Prowadzacy!$F$3:$K$116,3,FALSE)</f>
        <v>Krzysztof</v>
      </c>
      <c r="T302" s="20" t="str">
        <f>VLOOKUP(Q302,Prowadzacy!$F$3:$K$116,4,FALSE)</f>
        <v>Wacławek</v>
      </c>
      <c r="U302" s="20" t="str">
        <f>VLOOKUP(Q302,Prowadzacy!$F$3:$M$116,8,FALSE)</f>
        <v xml:space="preserve">Zbigniew | Wacławek | Dr inż. |  ( 05129 ) </v>
      </c>
      <c r="V302" s="35" t="s">
        <v>1492</v>
      </c>
      <c r="W302" s="34" t="s">
        <v>216</v>
      </c>
      <c r="X302" s="35" t="s">
        <v>1493</v>
      </c>
      <c r="Y302" s="34" t="s">
        <v>216</v>
      </c>
      <c r="Z302" s="10"/>
      <c r="AA302" s="9"/>
      <c r="AB302" s="9"/>
      <c r="AC302" s="9"/>
      <c r="AD302" s="9"/>
      <c r="AE302" s="9"/>
      <c r="AF302" s="9"/>
      <c r="AG302" s="9"/>
      <c r="AH302" s="9"/>
      <c r="AI302" s="9"/>
      <c r="AJ302" s="9"/>
      <c r="AK302" s="9"/>
    </row>
    <row r="303" spans="1:37" ht="52.5">
      <c r="A303" s="151">
        <v>298</v>
      </c>
      <c r="B303" s="20" t="str">
        <f>VLOOKUP(E303,studia!$F$1:$I$10,2,FALSE)</f>
        <v>Elektrotechnika</v>
      </c>
      <c r="C303" s="20" t="str">
        <f>VLOOKUP(E303,studia!$F$1:$I$10,3,FALSE)</f>
        <v>inż.</v>
      </c>
      <c r="D303" s="20">
        <f>VLOOKUP(E303,studia!$F$1:$I$10,4,FALSE)</f>
        <v>0</v>
      </c>
      <c r="E303" s="35" t="s">
        <v>395</v>
      </c>
      <c r="F303" s="157"/>
      <c r="G303" s="35" t="s">
        <v>1611</v>
      </c>
      <c r="H303" s="35" t="s">
        <v>1411</v>
      </c>
      <c r="I303" s="35" t="s">
        <v>1771</v>
      </c>
      <c r="J303" s="35" t="s">
        <v>1412</v>
      </c>
      <c r="K303" s="19" t="str">
        <f>VLOOKUP(J303,Prowadzacy!$F$3:$J$116,2,FALSE)</f>
        <v>Paweł</v>
      </c>
      <c r="L303" s="19" t="str">
        <f>VLOOKUP(J303,Prowadzacy!$F$3:$K$116,3,FALSE)</f>
        <v>Tomasz</v>
      </c>
      <c r="M303" s="19" t="str">
        <f>VLOOKUP(J303,Prowadzacy!$F$3:$K$116,4,FALSE)</f>
        <v>Kostyła</v>
      </c>
      <c r="N303" s="20" t="str">
        <f>VLOOKUP(J303,Prowadzacy!$F$3:$M$116,8,FALSE)</f>
        <v xml:space="preserve">Paweł | Kostyła | Dr hab. inż. |  ( 05108 ) </v>
      </c>
      <c r="O303" s="19" t="str">
        <f>VLOOKUP(J303,Prowadzacy!$F$3:$K$116,5,FALSE)</f>
        <v>K38W05D02</v>
      </c>
      <c r="P303" s="20" t="str">
        <f>VLOOKUP(J303,Prowadzacy!$F$3:$K$116,6,FALSE)</f>
        <v>ZET</v>
      </c>
      <c r="Q303" s="34" t="s">
        <v>1488</v>
      </c>
      <c r="R303" s="20" t="str">
        <f>VLOOKUP(Q303,Prowadzacy!$F$3:$K$116,2,FALSE)</f>
        <v>Zbigniew</v>
      </c>
      <c r="S303" s="20" t="str">
        <f>VLOOKUP(Q303,Prowadzacy!$F$3:$K$116,3,FALSE)</f>
        <v>Krzysztof</v>
      </c>
      <c r="T303" s="20" t="str">
        <f>VLOOKUP(Q303,Prowadzacy!$F$3:$K$116,4,FALSE)</f>
        <v>Wacławek</v>
      </c>
      <c r="U303" s="20" t="str">
        <f>VLOOKUP(Q303,Prowadzacy!$F$3:$M$116,8,FALSE)</f>
        <v xml:space="preserve">Zbigniew | Wacławek | Dr inż. |  ( 05129 ) </v>
      </c>
      <c r="V303" s="35" t="s">
        <v>1492</v>
      </c>
      <c r="W303" s="34" t="s">
        <v>216</v>
      </c>
      <c r="X303" s="35" t="s">
        <v>1493</v>
      </c>
      <c r="Y303" s="34" t="s">
        <v>216</v>
      </c>
      <c r="Z303" s="10"/>
      <c r="AA303" s="9"/>
      <c r="AB303" s="9"/>
      <c r="AC303" s="9"/>
      <c r="AD303" s="9"/>
      <c r="AE303" s="9"/>
      <c r="AF303" s="9"/>
      <c r="AG303" s="9"/>
      <c r="AH303" s="9"/>
      <c r="AI303" s="9"/>
      <c r="AJ303" s="9"/>
      <c r="AK303" s="9"/>
    </row>
    <row r="304" spans="1:37" ht="52.5">
      <c r="A304" s="151">
        <v>299</v>
      </c>
      <c r="B304" s="20" t="str">
        <f>VLOOKUP(E304,studia!$F$1:$I$10,2,FALSE)</f>
        <v>Elektrotechnika</v>
      </c>
      <c r="C304" s="20" t="str">
        <f>VLOOKUP(E304,studia!$F$1:$I$10,3,FALSE)</f>
        <v>inż.</v>
      </c>
      <c r="D304" s="20">
        <f>VLOOKUP(E304,studia!$F$1:$I$10,4,FALSE)</f>
        <v>0</v>
      </c>
      <c r="E304" s="35" t="s">
        <v>395</v>
      </c>
      <c r="F304" s="157"/>
      <c r="G304" s="35" t="s">
        <v>1413</v>
      </c>
      <c r="H304" s="35" t="s">
        <v>1414</v>
      </c>
      <c r="I304" s="35" t="s">
        <v>1556</v>
      </c>
      <c r="J304" s="35" t="s">
        <v>1412</v>
      </c>
      <c r="K304" s="19" t="str">
        <f>VLOOKUP(J304,Prowadzacy!$F$3:$J$116,2,FALSE)</f>
        <v>Paweł</v>
      </c>
      <c r="L304" s="19" t="str">
        <f>VLOOKUP(J304,Prowadzacy!$F$3:$K$116,3,FALSE)</f>
        <v>Tomasz</v>
      </c>
      <c r="M304" s="19" t="str">
        <f>VLOOKUP(J304,Prowadzacy!$F$3:$K$116,4,FALSE)</f>
        <v>Kostyła</v>
      </c>
      <c r="N304" s="20" t="str">
        <f>VLOOKUP(J304,Prowadzacy!$F$3:$M$116,8,FALSE)</f>
        <v xml:space="preserve">Paweł | Kostyła | Dr hab. inż. |  ( 05108 ) </v>
      </c>
      <c r="O304" s="19" t="str">
        <f>VLOOKUP(J304,Prowadzacy!$F$3:$K$116,5,FALSE)</f>
        <v>K38W05D02</v>
      </c>
      <c r="P304" s="20" t="str">
        <f>VLOOKUP(J304,Prowadzacy!$F$3:$K$116,6,FALSE)</f>
        <v>ZET</v>
      </c>
      <c r="Q304" s="34" t="s">
        <v>1488</v>
      </c>
      <c r="R304" s="20" t="str">
        <f>VLOOKUP(Q304,Prowadzacy!$F$3:$K$116,2,FALSE)</f>
        <v>Zbigniew</v>
      </c>
      <c r="S304" s="20" t="str">
        <f>VLOOKUP(Q304,Prowadzacy!$F$3:$K$116,3,FALSE)</f>
        <v>Krzysztof</v>
      </c>
      <c r="T304" s="20" t="str">
        <f>VLOOKUP(Q304,Prowadzacy!$F$3:$K$116,4,FALSE)</f>
        <v>Wacławek</v>
      </c>
      <c r="U304" s="20" t="str">
        <f>VLOOKUP(Q304,Prowadzacy!$F$3:$M$116,8,FALSE)</f>
        <v xml:space="preserve">Zbigniew | Wacławek | Dr inż. |  ( 05129 ) </v>
      </c>
      <c r="V304" s="35" t="s">
        <v>1492</v>
      </c>
      <c r="W304" s="34" t="s">
        <v>216</v>
      </c>
      <c r="X304" s="35" t="s">
        <v>1493</v>
      </c>
      <c r="Y304" s="34" t="s">
        <v>216</v>
      </c>
      <c r="Z304" s="10"/>
      <c r="AA304" s="9"/>
      <c r="AB304" s="9"/>
      <c r="AC304" s="9"/>
      <c r="AD304" s="9"/>
      <c r="AE304" s="9"/>
      <c r="AF304" s="9"/>
      <c r="AG304" s="9"/>
      <c r="AH304" s="9"/>
      <c r="AI304" s="9"/>
      <c r="AJ304" s="9"/>
      <c r="AK304" s="9"/>
    </row>
    <row r="305" spans="1:37" ht="65.25">
      <c r="A305" s="151">
        <v>300</v>
      </c>
      <c r="B305" s="20" t="str">
        <f>VLOOKUP(E305,studia!$F$1:$I$10,2,FALSE)</f>
        <v>Elektrotechnika</v>
      </c>
      <c r="C305" s="20" t="str">
        <f>VLOOKUP(E305,studia!$F$1:$I$10,3,FALSE)</f>
        <v>inż.</v>
      </c>
      <c r="D305" s="20">
        <f>VLOOKUP(E305,studia!$F$1:$I$10,4,FALSE)</f>
        <v>0</v>
      </c>
      <c r="E305" s="35" t="s">
        <v>395</v>
      </c>
      <c r="F305" s="157"/>
      <c r="G305" s="35" t="s">
        <v>1464</v>
      </c>
      <c r="H305" s="35" t="s">
        <v>1465</v>
      </c>
      <c r="I305" s="35" t="s">
        <v>1466</v>
      </c>
      <c r="J305" s="35" t="s">
        <v>1467</v>
      </c>
      <c r="K305" s="19" t="str">
        <f>VLOOKUP(J305,Prowadzacy!$F$3:$J$116,2,FALSE)</f>
        <v>Zbigniew</v>
      </c>
      <c r="L305" s="19" t="str">
        <f>VLOOKUP(J305,Prowadzacy!$F$3:$K$116,3,FALSE)</f>
        <v>Maria</v>
      </c>
      <c r="M305" s="19" t="str">
        <f>VLOOKUP(J305,Prowadzacy!$F$3:$K$116,4,FALSE)</f>
        <v>Leonowicz</v>
      </c>
      <c r="N305" s="20" t="str">
        <f>VLOOKUP(J305,Prowadzacy!$F$3:$M$116,8,FALSE)</f>
        <v xml:space="preserve">Zbigniew | Leonowicz | Prof. dr hab. inż. |  ( 05110 ) </v>
      </c>
      <c r="O305" s="19" t="str">
        <f>VLOOKUP(J305,Prowadzacy!$F$3:$K$116,5,FALSE)</f>
        <v>K38W05D02</v>
      </c>
      <c r="P305" s="20" t="str">
        <f>VLOOKUP(J305,Prowadzacy!$F$3:$K$116,6,FALSE)</f>
        <v>ZET</v>
      </c>
      <c r="Q305" s="34" t="s">
        <v>1435</v>
      </c>
      <c r="R305" s="20" t="str">
        <f>VLOOKUP(Q305,Prowadzacy!$F$3:$K$116,2,FALSE)</f>
        <v>Jacek</v>
      </c>
      <c r="S305" s="20" t="str">
        <f>VLOOKUP(Q305,Prowadzacy!$F$3:$K$116,3,FALSE)</f>
        <v>Jerzy</v>
      </c>
      <c r="T305" s="20" t="str">
        <f>VLOOKUP(Q305,Prowadzacy!$F$3:$K$116,4,FALSE)</f>
        <v>Rezmer</v>
      </c>
      <c r="U305" s="20" t="str">
        <f>VLOOKUP(Q305,Prowadzacy!$F$3:$M$116,8,FALSE)</f>
        <v xml:space="preserve">Jacek | Rezmer | Dr hab. inż. |  ( 05120 ) </v>
      </c>
      <c r="V305" s="35"/>
      <c r="W305" s="34" t="s">
        <v>217</v>
      </c>
      <c r="X305" s="35"/>
      <c r="Y305" s="34"/>
      <c r="Z305" s="10"/>
      <c r="AA305" s="9"/>
      <c r="AB305" s="9"/>
      <c r="AC305" s="9"/>
      <c r="AD305" s="9"/>
      <c r="AE305" s="9"/>
      <c r="AF305" s="9"/>
      <c r="AG305" s="9"/>
      <c r="AH305" s="9"/>
      <c r="AI305" s="9"/>
      <c r="AJ305" s="9"/>
      <c r="AK305" s="9"/>
    </row>
    <row r="306" spans="1:37" ht="52.5">
      <c r="A306" s="151">
        <v>301</v>
      </c>
      <c r="B306" s="20" t="str">
        <f>VLOOKUP(E306,studia!$F$1:$I$10,2,FALSE)</f>
        <v>Elektrotechnika</v>
      </c>
      <c r="C306" s="20" t="str">
        <f>VLOOKUP(E306,studia!$F$1:$I$10,3,FALSE)</f>
        <v>inż.</v>
      </c>
      <c r="D306" s="20">
        <f>VLOOKUP(E306,studia!$F$1:$I$10,4,FALSE)</f>
        <v>0</v>
      </c>
      <c r="E306" s="35" t="s">
        <v>395</v>
      </c>
      <c r="F306" s="158" t="s">
        <v>2179</v>
      </c>
      <c r="G306" s="35" t="s">
        <v>1612</v>
      </c>
      <c r="H306" s="35" t="s">
        <v>1447</v>
      </c>
      <c r="I306" s="35" t="s">
        <v>1613</v>
      </c>
      <c r="J306" s="35" t="s">
        <v>1448</v>
      </c>
      <c r="K306" s="19" t="str">
        <f>VLOOKUP(J306,Prowadzacy!$F$3:$J$116,2,FALSE)</f>
        <v>Lesław</v>
      </c>
      <c r="L306" s="19" t="str">
        <f>VLOOKUP(J306,Prowadzacy!$F$3:$K$116,3,FALSE)</f>
        <v>Adam</v>
      </c>
      <c r="M306" s="19" t="str">
        <f>VLOOKUP(J306,Prowadzacy!$F$3:$K$116,4,FALSE)</f>
        <v>Ładniak</v>
      </c>
      <c r="N306" s="20" t="str">
        <f>VLOOKUP(J306,Prowadzacy!$F$3:$M$116,8,FALSE)</f>
        <v xml:space="preserve">Lesław | Ładniak | Dr inż. |  ( 05112 ) </v>
      </c>
      <c r="O306" s="19" t="str">
        <f>VLOOKUP(J306,Prowadzacy!$F$3:$K$116,5,FALSE)</f>
        <v>K38W05D02</v>
      </c>
      <c r="P306" s="20" t="str">
        <f>VLOOKUP(J306,Prowadzacy!$F$3:$K$116,6,FALSE)</f>
        <v>ZET</v>
      </c>
      <c r="Q306" s="34" t="s">
        <v>1435</v>
      </c>
      <c r="R306" s="20" t="str">
        <f>VLOOKUP(Q306,Prowadzacy!$F$3:$K$116,2,FALSE)</f>
        <v>Jacek</v>
      </c>
      <c r="S306" s="20" t="str">
        <f>VLOOKUP(Q306,Prowadzacy!$F$3:$K$116,3,FALSE)</f>
        <v>Jerzy</v>
      </c>
      <c r="T306" s="20" t="str">
        <f>VLOOKUP(Q306,Prowadzacy!$F$3:$K$116,4,FALSE)</f>
        <v>Rezmer</v>
      </c>
      <c r="U306" s="20" t="str">
        <f>VLOOKUP(Q306,Prowadzacy!$F$3:$M$116,8,FALSE)</f>
        <v xml:space="preserve">Jacek | Rezmer | Dr hab. inż. |  ( 05120 ) </v>
      </c>
      <c r="V306" s="35"/>
      <c r="W306" s="34"/>
      <c r="X306" s="35"/>
      <c r="Y306" s="34"/>
      <c r="Z306" s="10"/>
      <c r="AA306" s="9"/>
      <c r="AB306" s="9"/>
      <c r="AC306" s="9"/>
      <c r="AD306" s="9"/>
      <c r="AE306" s="9"/>
      <c r="AF306" s="9"/>
      <c r="AG306" s="9"/>
      <c r="AH306" s="9"/>
      <c r="AI306" s="9"/>
      <c r="AJ306" s="9"/>
      <c r="AK306" s="9"/>
    </row>
    <row r="307" spans="1:37" ht="52.5">
      <c r="A307" s="151">
        <v>302</v>
      </c>
      <c r="B307" s="20" t="str">
        <f>VLOOKUP(E307,studia!$F$1:$I$10,2,FALSE)</f>
        <v>Elektrotechnika</v>
      </c>
      <c r="C307" s="20" t="str">
        <f>VLOOKUP(E307,studia!$F$1:$I$10,3,FALSE)</f>
        <v>inż.</v>
      </c>
      <c r="D307" s="20">
        <f>VLOOKUP(E307,studia!$F$1:$I$10,4,FALSE)</f>
        <v>0</v>
      </c>
      <c r="E307" s="35" t="s">
        <v>395</v>
      </c>
      <c r="F307" s="157"/>
      <c r="G307" s="35" t="s">
        <v>1614</v>
      </c>
      <c r="H307" s="35" t="s">
        <v>1378</v>
      </c>
      <c r="I307" s="35" t="s">
        <v>1615</v>
      </c>
      <c r="J307" s="35" t="s">
        <v>1377</v>
      </c>
      <c r="K307" s="19" t="str">
        <f>VLOOKUP(J307,Prowadzacy!$F$3:$J$116,2,FALSE)</f>
        <v>Agnieszka</v>
      </c>
      <c r="L307" s="19">
        <f>VLOOKUP(J307,Prowadzacy!$F$3:$K$116,3,FALSE)</f>
        <v>0</v>
      </c>
      <c r="M307" s="19" t="str">
        <f>VLOOKUP(J307,Prowadzacy!$F$3:$K$116,4,FALSE)</f>
        <v>Mirkowska</v>
      </c>
      <c r="N307" s="20" t="str">
        <f>VLOOKUP(J307,Prowadzacy!$F$3:$M$116,8,FALSE)</f>
        <v xml:space="preserve">Agnieszka | Mirkowska | Dr inż. |  ( 05178 ) </v>
      </c>
      <c r="O307" s="19" t="str">
        <f>VLOOKUP(J307,Prowadzacy!$F$3:$K$116,5,FALSE)</f>
        <v>K38W05D02</v>
      </c>
      <c r="P307" s="20" t="str">
        <f>VLOOKUP(J307,Prowadzacy!$F$3:$K$116,6,FALSE)</f>
        <v>ZE</v>
      </c>
      <c r="Q307" s="34" t="s">
        <v>1382</v>
      </c>
      <c r="R307" s="20" t="str">
        <f>VLOOKUP(Q307,Prowadzacy!$F$3:$K$116,2,FALSE)</f>
        <v>Marcin</v>
      </c>
      <c r="S307" s="20" t="str">
        <f>VLOOKUP(Q307,Prowadzacy!$F$3:$K$116,3,FALSE)</f>
        <v>przemysław</v>
      </c>
      <c r="T307" s="20" t="str">
        <f>VLOOKUP(Q307,Prowadzacy!$F$3:$K$116,4,FALSE)</f>
        <v>Lewandowski</v>
      </c>
      <c r="U307" s="20" t="str">
        <f>VLOOKUP(Q307,Prowadzacy!$F$3:$M$116,8,FALSE)</f>
        <v xml:space="preserve">Marcin | Lewandowski | Dr inż. |  ( 05166 ) </v>
      </c>
      <c r="V307" s="35"/>
      <c r="W307" s="34" t="s">
        <v>217</v>
      </c>
      <c r="X307" s="35"/>
      <c r="Y307" s="34"/>
      <c r="Z307" s="10"/>
      <c r="AA307" s="9"/>
      <c r="AB307" s="9"/>
      <c r="AC307" s="9"/>
      <c r="AD307" s="9"/>
      <c r="AE307" s="9"/>
      <c r="AF307" s="9"/>
      <c r="AG307" s="9"/>
      <c r="AH307" s="9"/>
      <c r="AI307" s="9"/>
      <c r="AJ307" s="9"/>
      <c r="AK307" s="9"/>
    </row>
    <row r="308" spans="1:37" ht="52.5">
      <c r="A308" s="151">
        <v>303</v>
      </c>
      <c r="B308" s="20" t="str">
        <f>VLOOKUP(E308,studia!$F$1:$I$10,2,FALSE)</f>
        <v>Elektrotechnika</v>
      </c>
      <c r="C308" s="20" t="str">
        <f>VLOOKUP(E308,studia!$F$1:$I$10,3,FALSE)</f>
        <v>inż.</v>
      </c>
      <c r="D308" s="20">
        <f>VLOOKUP(E308,studia!$F$1:$I$10,4,FALSE)</f>
        <v>0</v>
      </c>
      <c r="E308" s="35" t="s">
        <v>395</v>
      </c>
      <c r="F308" s="157"/>
      <c r="G308" s="35" t="s">
        <v>1616</v>
      </c>
      <c r="H308" s="35" t="s">
        <v>1495</v>
      </c>
      <c r="I308" s="35" t="s">
        <v>1617</v>
      </c>
      <c r="J308" s="35" t="s">
        <v>1377</v>
      </c>
      <c r="K308" s="19" t="str">
        <f>VLOOKUP(J308,Prowadzacy!$F$3:$J$116,2,FALSE)</f>
        <v>Agnieszka</v>
      </c>
      <c r="L308" s="19">
        <f>VLOOKUP(J308,Prowadzacy!$F$3:$K$116,3,FALSE)</f>
        <v>0</v>
      </c>
      <c r="M308" s="19" t="str">
        <f>VLOOKUP(J308,Prowadzacy!$F$3:$K$116,4,FALSE)</f>
        <v>Mirkowska</v>
      </c>
      <c r="N308" s="20" t="str">
        <f>VLOOKUP(J308,Prowadzacy!$F$3:$M$116,8,FALSE)</f>
        <v xml:space="preserve">Agnieszka | Mirkowska | Dr inż. |  ( 05178 ) </v>
      </c>
      <c r="O308" s="19" t="str">
        <f>VLOOKUP(J308,Prowadzacy!$F$3:$K$116,5,FALSE)</f>
        <v>K38W05D02</v>
      </c>
      <c r="P308" s="20" t="str">
        <f>VLOOKUP(J308,Prowadzacy!$F$3:$K$116,6,FALSE)</f>
        <v>ZE</v>
      </c>
      <c r="Q308" s="34" t="s">
        <v>1470</v>
      </c>
      <c r="R308" s="20" t="str">
        <f>VLOOKUP(Q308,Prowadzacy!$F$3:$K$116,2,FALSE)</f>
        <v>Paweł</v>
      </c>
      <c r="S308" s="20">
        <f>VLOOKUP(Q308,Prowadzacy!$F$3:$K$116,3,FALSE)</f>
        <v>0</v>
      </c>
      <c r="T308" s="20" t="str">
        <f>VLOOKUP(Q308,Prowadzacy!$F$3:$K$116,4,FALSE)</f>
        <v>Żyłka</v>
      </c>
      <c r="U308" s="20" t="str">
        <f>VLOOKUP(Q308,Prowadzacy!$F$3:$M$116,8,FALSE)</f>
        <v xml:space="preserve">Paweł | Żyłka | Dr hab. inż. |  ( 05134 ) </v>
      </c>
      <c r="V308" s="35"/>
      <c r="W308" s="34" t="s">
        <v>217</v>
      </c>
      <c r="X308" s="35"/>
      <c r="Y308" s="34"/>
      <c r="Z308" s="10"/>
      <c r="AA308" s="9"/>
      <c r="AB308" s="9"/>
      <c r="AC308" s="9"/>
      <c r="AD308" s="9"/>
      <c r="AE308" s="9"/>
      <c r="AF308" s="9"/>
      <c r="AG308" s="9"/>
      <c r="AH308" s="9"/>
      <c r="AI308" s="9"/>
      <c r="AJ308" s="9"/>
      <c r="AK308" s="9"/>
    </row>
    <row r="309" spans="1:37" ht="90.75">
      <c r="A309" s="151">
        <v>304</v>
      </c>
      <c r="B309" s="20" t="str">
        <f>VLOOKUP(E309,studia!$F$1:$I$10,2,FALSE)</f>
        <v>Elektrotechnika</v>
      </c>
      <c r="C309" s="20" t="str">
        <f>VLOOKUP(E309,studia!$F$1:$I$10,3,FALSE)</f>
        <v>inż.</v>
      </c>
      <c r="D309" s="20">
        <f>VLOOKUP(E309,studia!$F$1:$I$10,4,FALSE)</f>
        <v>0</v>
      </c>
      <c r="E309" s="35" t="s">
        <v>395</v>
      </c>
      <c r="F309" s="157"/>
      <c r="G309" s="35" t="s">
        <v>1618</v>
      </c>
      <c r="H309" s="35" t="s">
        <v>1357</v>
      </c>
      <c r="I309" s="35" t="s">
        <v>1358</v>
      </c>
      <c r="J309" s="35" t="s">
        <v>1359</v>
      </c>
      <c r="K309" s="19" t="str">
        <f>VLOOKUP(J309,Prowadzacy!$F$3:$J$116,2,FALSE)</f>
        <v>Adam</v>
      </c>
      <c r="L309" s="19" t="str">
        <f>VLOOKUP(J309,Prowadzacy!$F$3:$K$116,3,FALSE)</f>
        <v>Łukasz</v>
      </c>
      <c r="M309" s="19" t="str">
        <f>VLOOKUP(J309,Prowadzacy!$F$3:$K$116,4,FALSE)</f>
        <v>Pelesz</v>
      </c>
      <c r="N309" s="20" t="str">
        <f>VLOOKUP(J309,Prowadzacy!$F$3:$M$116,8,FALSE)</f>
        <v xml:space="preserve">Adam | Pelesz | Dr inż. |  ( 05170 ) </v>
      </c>
      <c r="O309" s="19" t="str">
        <f>VLOOKUP(J309,Prowadzacy!$F$3:$K$116,5,FALSE)</f>
        <v>K38W05D02</v>
      </c>
      <c r="P309" s="20" t="str">
        <f>VLOOKUP(J309,Prowadzacy!$F$3:$K$116,6,FALSE)</f>
        <v>ZWN</v>
      </c>
      <c r="Q309" s="34" t="s">
        <v>1441</v>
      </c>
      <c r="R309" s="20" t="str">
        <f>VLOOKUP(Q309,Prowadzacy!$F$3:$K$116,2,FALSE)</f>
        <v>Tomasz</v>
      </c>
      <c r="S309" s="20">
        <f>VLOOKUP(Q309,Prowadzacy!$F$3:$K$116,3,FALSE)</f>
        <v>0</v>
      </c>
      <c r="T309" s="20" t="str">
        <f>VLOOKUP(Q309,Prowadzacy!$F$3:$K$116,4,FALSE)</f>
        <v>Czapka</v>
      </c>
      <c r="U309" s="20" t="str">
        <f>VLOOKUP(Q309,Prowadzacy!$F$3:$M$116,8,FALSE)</f>
        <v xml:space="preserve">Tomasz | Czapka | Dr inż. |  ( 05158 ) </v>
      </c>
      <c r="V309" s="35"/>
      <c r="W309" s="34" t="s">
        <v>217</v>
      </c>
      <c r="X309" s="35"/>
      <c r="Y309" s="34"/>
      <c r="Z309" s="10"/>
      <c r="AA309" s="9"/>
      <c r="AB309" s="9"/>
      <c r="AC309" s="9"/>
      <c r="AD309" s="9"/>
      <c r="AE309" s="9"/>
      <c r="AF309" s="9"/>
      <c r="AG309" s="9"/>
      <c r="AH309" s="9"/>
      <c r="AI309" s="9"/>
      <c r="AJ309" s="9"/>
      <c r="AK309" s="9"/>
    </row>
    <row r="310" spans="1:37" ht="78">
      <c r="A310" s="151">
        <v>305</v>
      </c>
      <c r="B310" s="20" t="str">
        <f>VLOOKUP(E310,studia!$F$1:$I$10,2,FALSE)</f>
        <v>Elektrotechnika</v>
      </c>
      <c r="C310" s="20" t="str">
        <f>VLOOKUP(E310,studia!$F$1:$I$10,3,FALSE)</f>
        <v>inż.</v>
      </c>
      <c r="D310" s="20">
        <f>VLOOKUP(E310,studia!$F$1:$I$10,4,FALSE)</f>
        <v>0</v>
      </c>
      <c r="E310" s="35" t="s">
        <v>395</v>
      </c>
      <c r="F310" s="157"/>
      <c r="G310" s="35" t="s">
        <v>1619</v>
      </c>
      <c r="H310" s="35" t="s">
        <v>1360</v>
      </c>
      <c r="I310" s="35" t="s">
        <v>1620</v>
      </c>
      <c r="J310" s="35" t="s">
        <v>1359</v>
      </c>
      <c r="K310" s="19" t="str">
        <f>VLOOKUP(J310,Prowadzacy!$F$3:$J$116,2,FALSE)</f>
        <v>Adam</v>
      </c>
      <c r="L310" s="19" t="str">
        <f>VLOOKUP(J310,Prowadzacy!$F$3:$K$116,3,FALSE)</f>
        <v>Łukasz</v>
      </c>
      <c r="M310" s="19" t="str">
        <f>VLOOKUP(J310,Prowadzacy!$F$3:$K$116,4,FALSE)</f>
        <v>Pelesz</v>
      </c>
      <c r="N310" s="20" t="str">
        <f>VLOOKUP(J310,Prowadzacy!$F$3:$M$116,8,FALSE)</f>
        <v xml:space="preserve">Adam | Pelesz | Dr inż. |  ( 05170 ) </v>
      </c>
      <c r="O310" s="19" t="str">
        <f>VLOOKUP(J310,Prowadzacy!$F$3:$K$116,5,FALSE)</f>
        <v>K38W05D02</v>
      </c>
      <c r="P310" s="20" t="str">
        <f>VLOOKUP(J310,Prowadzacy!$F$3:$K$116,6,FALSE)</f>
        <v>ZWN</v>
      </c>
      <c r="Q310" s="34" t="s">
        <v>1441</v>
      </c>
      <c r="R310" s="20" t="str">
        <f>VLOOKUP(Q310,Prowadzacy!$F$3:$K$116,2,FALSE)</f>
        <v>Tomasz</v>
      </c>
      <c r="S310" s="20">
        <f>VLOOKUP(Q310,Prowadzacy!$F$3:$K$116,3,FALSE)</f>
        <v>0</v>
      </c>
      <c r="T310" s="20" t="str">
        <f>VLOOKUP(Q310,Prowadzacy!$F$3:$K$116,4,FALSE)</f>
        <v>Czapka</v>
      </c>
      <c r="U310" s="20" t="str">
        <f>VLOOKUP(Q310,Prowadzacy!$F$3:$M$116,8,FALSE)</f>
        <v xml:space="preserve">Tomasz | Czapka | Dr inż. |  ( 05158 ) </v>
      </c>
      <c r="V310" s="35"/>
      <c r="W310" s="34" t="s">
        <v>217</v>
      </c>
      <c r="X310" s="35"/>
      <c r="Y310" s="34"/>
      <c r="Z310" s="10"/>
      <c r="AA310" s="9"/>
      <c r="AB310" s="9"/>
      <c r="AC310" s="9"/>
      <c r="AD310" s="9"/>
      <c r="AE310" s="9"/>
      <c r="AF310" s="9"/>
      <c r="AG310" s="9"/>
      <c r="AH310" s="9"/>
      <c r="AI310" s="9"/>
      <c r="AJ310" s="9"/>
      <c r="AK310" s="9"/>
    </row>
    <row r="311" spans="1:37" ht="78">
      <c r="A311" s="151">
        <v>306</v>
      </c>
      <c r="B311" s="20" t="str">
        <f>VLOOKUP(E311,studia!$F$1:$I$10,2,FALSE)</f>
        <v>Elektrotechnika</v>
      </c>
      <c r="C311" s="20" t="str">
        <f>VLOOKUP(E311,studia!$F$1:$I$10,3,FALSE)</f>
        <v>inż.</v>
      </c>
      <c r="D311" s="20">
        <f>VLOOKUP(E311,studia!$F$1:$I$10,4,FALSE)</f>
        <v>0</v>
      </c>
      <c r="E311" s="35" t="s">
        <v>395</v>
      </c>
      <c r="F311" s="157"/>
      <c r="G311" s="35" t="s">
        <v>1361</v>
      </c>
      <c r="H311" s="35" t="s">
        <v>1362</v>
      </c>
      <c r="I311" s="35" t="s">
        <v>1363</v>
      </c>
      <c r="J311" s="35" t="s">
        <v>1359</v>
      </c>
      <c r="K311" s="19" t="str">
        <f>VLOOKUP(J311,Prowadzacy!$F$3:$J$116,2,FALSE)</f>
        <v>Adam</v>
      </c>
      <c r="L311" s="19" t="str">
        <f>VLOOKUP(J311,Prowadzacy!$F$3:$K$116,3,FALSE)</f>
        <v>Łukasz</v>
      </c>
      <c r="M311" s="19" t="str">
        <f>VLOOKUP(J311,Prowadzacy!$F$3:$K$116,4,FALSE)</f>
        <v>Pelesz</v>
      </c>
      <c r="N311" s="20" t="str">
        <f>VLOOKUP(J311,Prowadzacy!$F$3:$M$116,8,FALSE)</f>
        <v xml:space="preserve">Adam | Pelesz | Dr inż. |  ( 05170 ) </v>
      </c>
      <c r="O311" s="19" t="str">
        <f>VLOOKUP(J311,Prowadzacy!$F$3:$K$116,5,FALSE)</f>
        <v>K38W05D02</v>
      </c>
      <c r="P311" s="20" t="str">
        <f>VLOOKUP(J311,Prowadzacy!$F$3:$K$116,6,FALSE)</f>
        <v>ZWN</v>
      </c>
      <c r="Q311" s="34" t="s">
        <v>1470</v>
      </c>
      <c r="R311" s="20" t="str">
        <f>VLOOKUP(Q311,Prowadzacy!$F$3:$K$116,2,FALSE)</f>
        <v>Paweł</v>
      </c>
      <c r="S311" s="20">
        <f>VLOOKUP(Q311,Prowadzacy!$F$3:$K$116,3,FALSE)</f>
        <v>0</v>
      </c>
      <c r="T311" s="20" t="str">
        <f>VLOOKUP(Q311,Prowadzacy!$F$3:$K$116,4,FALSE)</f>
        <v>Żyłka</v>
      </c>
      <c r="U311" s="20" t="str">
        <f>VLOOKUP(Q311,Prowadzacy!$F$3:$M$116,8,FALSE)</f>
        <v xml:space="preserve">Paweł | Żyłka | Dr hab. inż. |  ( 05134 ) </v>
      </c>
      <c r="V311" s="35"/>
      <c r="W311" s="34" t="s">
        <v>217</v>
      </c>
      <c r="X311" s="35"/>
      <c r="Y311" s="34"/>
      <c r="Z311" s="10"/>
      <c r="AA311" s="9"/>
      <c r="AB311" s="9"/>
      <c r="AC311" s="9"/>
      <c r="AD311" s="9"/>
      <c r="AE311" s="9"/>
      <c r="AF311" s="9"/>
      <c r="AG311" s="9"/>
      <c r="AH311" s="9"/>
      <c r="AI311" s="9"/>
      <c r="AJ311" s="9"/>
      <c r="AK311" s="9"/>
    </row>
    <row r="312" spans="1:37" ht="78">
      <c r="A312" s="151">
        <v>307</v>
      </c>
      <c r="B312" s="20" t="str">
        <f>VLOOKUP(E312,studia!$F$1:$I$10,2,FALSE)</f>
        <v>Elektrotechnika</v>
      </c>
      <c r="C312" s="20" t="str">
        <f>VLOOKUP(E312,studia!$F$1:$I$10,3,FALSE)</f>
        <v>inż.</v>
      </c>
      <c r="D312" s="20">
        <f>VLOOKUP(E312,studia!$F$1:$I$10,4,FALSE)</f>
        <v>0</v>
      </c>
      <c r="E312" s="35" t="s">
        <v>395</v>
      </c>
      <c r="F312" s="158" t="s">
        <v>2179</v>
      </c>
      <c r="G312" s="35" t="s">
        <v>1364</v>
      </c>
      <c r="H312" s="35" t="s">
        <v>1365</v>
      </c>
      <c r="I312" s="35" t="s">
        <v>1366</v>
      </c>
      <c r="J312" s="35" t="s">
        <v>1359</v>
      </c>
      <c r="K312" s="19" t="str">
        <f>VLOOKUP(J312,Prowadzacy!$F$3:$J$116,2,FALSE)</f>
        <v>Adam</v>
      </c>
      <c r="L312" s="19" t="str">
        <f>VLOOKUP(J312,Prowadzacy!$F$3:$K$116,3,FALSE)</f>
        <v>Łukasz</v>
      </c>
      <c r="M312" s="19" t="str">
        <f>VLOOKUP(J312,Prowadzacy!$F$3:$K$116,4,FALSE)</f>
        <v>Pelesz</v>
      </c>
      <c r="N312" s="20" t="str">
        <f>VLOOKUP(J312,Prowadzacy!$F$3:$M$116,8,FALSE)</f>
        <v xml:space="preserve">Adam | Pelesz | Dr inż. |  ( 05170 ) </v>
      </c>
      <c r="O312" s="19" t="str">
        <f>VLOOKUP(J312,Prowadzacy!$F$3:$K$116,5,FALSE)</f>
        <v>K38W05D02</v>
      </c>
      <c r="P312" s="20" t="str">
        <f>VLOOKUP(J312,Prowadzacy!$F$3:$K$116,6,FALSE)</f>
        <v>ZWN</v>
      </c>
      <c r="Q312" s="34" t="s">
        <v>1470</v>
      </c>
      <c r="R312" s="20" t="str">
        <f>VLOOKUP(Q312,Prowadzacy!$F$3:$K$116,2,FALSE)</f>
        <v>Paweł</v>
      </c>
      <c r="S312" s="20">
        <f>VLOOKUP(Q312,Prowadzacy!$F$3:$K$116,3,FALSE)</f>
        <v>0</v>
      </c>
      <c r="T312" s="20" t="str">
        <f>VLOOKUP(Q312,Prowadzacy!$F$3:$K$116,4,FALSE)</f>
        <v>Żyłka</v>
      </c>
      <c r="U312" s="20" t="str">
        <f>VLOOKUP(Q312,Prowadzacy!$F$3:$M$116,8,FALSE)</f>
        <v xml:space="preserve">Paweł | Żyłka | Dr hab. inż. |  ( 05134 ) </v>
      </c>
      <c r="V312" s="35"/>
      <c r="W312" s="34" t="s">
        <v>217</v>
      </c>
      <c r="X312" s="35"/>
      <c r="Y312" s="34"/>
      <c r="Z312" s="10"/>
      <c r="AA312" s="9"/>
      <c r="AB312" s="9"/>
      <c r="AC312" s="9"/>
      <c r="AD312" s="9"/>
      <c r="AE312" s="9"/>
      <c r="AF312" s="9"/>
      <c r="AG312" s="9"/>
      <c r="AH312" s="9"/>
      <c r="AI312" s="9"/>
      <c r="AJ312" s="9"/>
      <c r="AK312" s="9"/>
    </row>
    <row r="313" spans="1:37" ht="90.75">
      <c r="A313" s="151">
        <v>308</v>
      </c>
      <c r="B313" s="20" t="str">
        <f>VLOOKUP(E313,studia!$F$1:$I$10,2,FALSE)</f>
        <v>Elektrotechnika</v>
      </c>
      <c r="C313" s="20" t="str">
        <f>VLOOKUP(E313,studia!$F$1:$I$10,3,FALSE)</f>
        <v>inż.</v>
      </c>
      <c r="D313" s="20">
        <f>VLOOKUP(E313,studia!$F$1:$I$10,4,FALSE)</f>
        <v>0</v>
      </c>
      <c r="E313" s="35" t="s">
        <v>395</v>
      </c>
      <c r="F313" s="157"/>
      <c r="G313" s="35" t="s">
        <v>1494</v>
      </c>
      <c r="H313" s="35" t="s">
        <v>1367</v>
      </c>
      <c r="I313" s="35" t="s">
        <v>1368</v>
      </c>
      <c r="J313" s="35" t="s">
        <v>1359</v>
      </c>
      <c r="K313" s="19" t="str">
        <f>VLOOKUP(J313,Prowadzacy!$F$3:$J$116,2,FALSE)</f>
        <v>Adam</v>
      </c>
      <c r="L313" s="19" t="str">
        <f>VLOOKUP(J313,Prowadzacy!$F$3:$K$116,3,FALSE)</f>
        <v>Łukasz</v>
      </c>
      <c r="M313" s="19" t="str">
        <f>VLOOKUP(J313,Prowadzacy!$F$3:$K$116,4,FALSE)</f>
        <v>Pelesz</v>
      </c>
      <c r="N313" s="20" t="str">
        <f>VLOOKUP(J313,Prowadzacy!$F$3:$M$116,8,FALSE)</f>
        <v xml:space="preserve">Adam | Pelesz | Dr inż. |  ( 05170 ) </v>
      </c>
      <c r="O313" s="19" t="str">
        <f>VLOOKUP(J313,Prowadzacy!$F$3:$K$116,5,FALSE)</f>
        <v>K38W05D02</v>
      </c>
      <c r="P313" s="20" t="str">
        <f>VLOOKUP(J313,Prowadzacy!$F$3:$K$116,6,FALSE)</f>
        <v>ZWN</v>
      </c>
      <c r="Q313" s="34" t="s">
        <v>1441</v>
      </c>
      <c r="R313" s="20" t="str">
        <f>VLOOKUP(Q313,Prowadzacy!$F$3:$K$116,2,FALSE)</f>
        <v>Tomasz</v>
      </c>
      <c r="S313" s="20">
        <f>VLOOKUP(Q313,Prowadzacy!$F$3:$K$116,3,FALSE)</f>
        <v>0</v>
      </c>
      <c r="T313" s="20" t="str">
        <f>VLOOKUP(Q313,Prowadzacy!$F$3:$K$116,4,FALSE)</f>
        <v>Czapka</v>
      </c>
      <c r="U313" s="20" t="str">
        <f>VLOOKUP(Q313,Prowadzacy!$F$3:$M$116,8,FALSE)</f>
        <v xml:space="preserve">Tomasz | Czapka | Dr inż. |  ( 05158 ) </v>
      </c>
      <c r="V313" s="35"/>
      <c r="W313" s="34" t="s">
        <v>217</v>
      </c>
      <c r="X313" s="35"/>
      <c r="Y313" s="34"/>
      <c r="Z313" s="10"/>
      <c r="AA313" s="9"/>
      <c r="AB313" s="9"/>
      <c r="AC313" s="9"/>
      <c r="AD313" s="9"/>
      <c r="AE313" s="9"/>
      <c r="AF313" s="9"/>
      <c r="AG313" s="9"/>
      <c r="AH313" s="9"/>
      <c r="AI313" s="9"/>
      <c r="AJ313" s="9"/>
      <c r="AK313" s="9"/>
    </row>
    <row r="314" spans="1:37" s="148" customFormat="1" ht="52.5">
      <c r="A314" s="152">
        <v>309</v>
      </c>
      <c r="B314" s="143" t="str">
        <f>VLOOKUP(E314,studia!$F$1:$I$10,2,FALSE)</f>
        <v>Elektrotechnika</v>
      </c>
      <c r="C314" s="143" t="str">
        <f>VLOOKUP(E314,studia!$F$1:$I$10,3,FALSE)</f>
        <v>inż.</v>
      </c>
      <c r="D314" s="143">
        <f>VLOOKUP(E314,studia!$F$1:$I$10,4,FALSE)</f>
        <v>0</v>
      </c>
      <c r="E314" s="35" t="s">
        <v>395</v>
      </c>
      <c r="F314" s="157"/>
      <c r="G314" s="35" t="s">
        <v>1453</v>
      </c>
      <c r="H314" s="35" t="s">
        <v>1454</v>
      </c>
      <c r="I314" s="35" t="s">
        <v>1455</v>
      </c>
      <c r="J314" s="35" t="s">
        <v>1450</v>
      </c>
      <c r="K314" s="19" t="str">
        <f>VLOOKUP(J314,Prowadzacy!$F$3:$J$116,2,FALSE)</f>
        <v>Tomasz</v>
      </c>
      <c r="L314" s="19" t="str">
        <f>VLOOKUP(J314,Prowadzacy!$F$3:$K$116,3,FALSE)</f>
        <v>Stanisław</v>
      </c>
      <c r="M314" s="19" t="str">
        <f>VLOOKUP(J314,Prowadzacy!$F$3:$K$116,4,FALSE)</f>
        <v>Sikorski</v>
      </c>
      <c r="N314" s="20" t="str">
        <f>VLOOKUP(J314,Prowadzacy!$F$3:$M$116,8,FALSE)</f>
        <v xml:space="preserve">Tomasz | Sikorski | Dr hab. inż. |  ( 05141 ) </v>
      </c>
      <c r="O314" s="19" t="str">
        <f>VLOOKUP(J314,Prowadzacy!$F$3:$K$116,5,FALSE)</f>
        <v>K38W05D02</v>
      </c>
      <c r="P314" s="20" t="str">
        <f>VLOOKUP(J314,Prowadzacy!$F$3:$K$116,6,FALSE)</f>
        <v>ZET</v>
      </c>
      <c r="Q314" s="34" t="s">
        <v>1435</v>
      </c>
      <c r="R314" s="20" t="str">
        <f>VLOOKUP(Q314,Prowadzacy!$F$3:$K$116,2,FALSE)</f>
        <v>Jacek</v>
      </c>
      <c r="S314" s="20" t="str">
        <f>VLOOKUP(Q314,Prowadzacy!$F$3:$K$116,3,FALSE)</f>
        <v>Jerzy</v>
      </c>
      <c r="T314" s="20" t="str">
        <f>VLOOKUP(Q314,Prowadzacy!$F$3:$K$116,4,FALSE)</f>
        <v>Rezmer</v>
      </c>
      <c r="U314" s="20" t="str">
        <f>VLOOKUP(Q314,Prowadzacy!$F$3:$M$116,8,FALSE)</f>
        <v xml:space="preserve">Jacek | Rezmer | Dr hab. inż. |  ( 05120 ) </v>
      </c>
      <c r="V314" s="35"/>
      <c r="W314" s="34" t="s">
        <v>217</v>
      </c>
      <c r="X314" s="35"/>
      <c r="Y314" s="34"/>
      <c r="Z314" s="147"/>
      <c r="AA314" s="143"/>
      <c r="AB314" s="143"/>
      <c r="AC314" s="143"/>
      <c r="AD314" s="143"/>
      <c r="AE314" s="143"/>
      <c r="AF314" s="143"/>
      <c r="AG314" s="143"/>
      <c r="AH314" s="143"/>
      <c r="AI314" s="143"/>
      <c r="AJ314" s="143"/>
      <c r="AK314" s="143"/>
    </row>
    <row r="315" spans="1:37" ht="52.5">
      <c r="A315" s="151">
        <v>310</v>
      </c>
      <c r="B315" s="20" t="str">
        <f>VLOOKUP(E315,studia!$F$1:$I$10,2,FALSE)</f>
        <v>Elektrotechnika</v>
      </c>
      <c r="C315" s="20" t="str">
        <f>VLOOKUP(E315,studia!$F$1:$I$10,3,FALSE)</f>
        <v>inż.</v>
      </c>
      <c r="D315" s="20">
        <f>VLOOKUP(E315,studia!$F$1:$I$10,4,FALSE)</f>
        <v>0</v>
      </c>
      <c r="E315" s="35" t="s">
        <v>395</v>
      </c>
      <c r="F315" s="158" t="s">
        <v>2179</v>
      </c>
      <c r="G315" s="35" t="s">
        <v>1456</v>
      </c>
      <c r="H315" s="35" t="s">
        <v>1457</v>
      </c>
      <c r="I315" s="35" t="s">
        <v>1458</v>
      </c>
      <c r="J315" s="35" t="s">
        <v>1450</v>
      </c>
      <c r="K315" s="19" t="str">
        <f>VLOOKUP(J315,Prowadzacy!$F$3:$J$116,2,FALSE)</f>
        <v>Tomasz</v>
      </c>
      <c r="L315" s="19" t="str">
        <f>VLOOKUP(J315,Prowadzacy!$F$3:$K$116,3,FALSE)</f>
        <v>Stanisław</v>
      </c>
      <c r="M315" s="19" t="str">
        <f>VLOOKUP(J315,Prowadzacy!$F$3:$K$116,4,FALSE)</f>
        <v>Sikorski</v>
      </c>
      <c r="N315" s="20" t="str">
        <f>VLOOKUP(J315,Prowadzacy!$F$3:$M$116,8,FALSE)</f>
        <v xml:space="preserve">Tomasz | Sikorski | Dr hab. inż. |  ( 05141 ) </v>
      </c>
      <c r="O315" s="19" t="str">
        <f>VLOOKUP(J315,Prowadzacy!$F$3:$K$116,5,FALSE)</f>
        <v>K38W05D02</v>
      </c>
      <c r="P315" s="20" t="str">
        <f>VLOOKUP(J315,Prowadzacy!$F$3:$K$116,6,FALSE)</f>
        <v>ZET</v>
      </c>
      <c r="Q315" s="34" t="s">
        <v>1435</v>
      </c>
      <c r="R315" s="20" t="str">
        <f>VLOOKUP(Q315,Prowadzacy!$F$3:$K$116,2,FALSE)</f>
        <v>Jacek</v>
      </c>
      <c r="S315" s="20" t="str">
        <f>VLOOKUP(Q315,Prowadzacy!$F$3:$K$116,3,FALSE)</f>
        <v>Jerzy</v>
      </c>
      <c r="T315" s="20" t="str">
        <f>VLOOKUP(Q315,Prowadzacy!$F$3:$K$116,4,FALSE)</f>
        <v>Rezmer</v>
      </c>
      <c r="U315" s="20" t="str">
        <f>VLOOKUP(Q315,Prowadzacy!$F$3:$M$116,8,FALSE)</f>
        <v xml:space="preserve">Jacek | Rezmer | Dr hab. inż. |  ( 05120 ) </v>
      </c>
      <c r="V315" s="35"/>
      <c r="W315" s="34" t="s">
        <v>217</v>
      </c>
      <c r="X315" s="35"/>
      <c r="Y315" s="34"/>
      <c r="Z315" s="10"/>
      <c r="AA315" s="20"/>
      <c r="AB315" s="20"/>
      <c r="AC315" s="20"/>
      <c r="AD315" s="20"/>
      <c r="AE315" s="20"/>
      <c r="AF315" s="20"/>
      <c r="AG315" s="20"/>
      <c r="AH315" s="20"/>
      <c r="AI315" s="20"/>
      <c r="AJ315" s="20"/>
      <c r="AK315" s="20"/>
    </row>
    <row r="316" spans="1:37" ht="52.5">
      <c r="A316" s="151">
        <v>311</v>
      </c>
      <c r="B316" s="20" t="str">
        <f>VLOOKUP(E316,studia!$F$1:$I$10,2,FALSE)</f>
        <v>Elektrotechnika</v>
      </c>
      <c r="C316" s="20" t="str">
        <f>VLOOKUP(E316,studia!$F$1:$I$10,3,FALSE)</f>
        <v>inż.</v>
      </c>
      <c r="D316" s="20">
        <f>VLOOKUP(E316,studia!$F$1:$I$10,4,FALSE)</f>
        <v>0</v>
      </c>
      <c r="E316" s="35" t="s">
        <v>395</v>
      </c>
      <c r="F316" s="157"/>
      <c r="G316" s="35" t="s">
        <v>1621</v>
      </c>
      <c r="H316" s="35" t="s">
        <v>1390</v>
      </c>
      <c r="I316" s="35" t="s">
        <v>1391</v>
      </c>
      <c r="J316" s="35" t="s">
        <v>1392</v>
      </c>
      <c r="K316" s="19" t="str">
        <f>VLOOKUP(J316,Prowadzacy!$F$3:$J$116,2,FALSE)</f>
        <v>Leszek</v>
      </c>
      <c r="L316" s="19" t="str">
        <f>VLOOKUP(J316,Prowadzacy!$F$3:$K$116,3,FALSE)</f>
        <v>Piotr</v>
      </c>
      <c r="M316" s="19" t="str">
        <f>VLOOKUP(J316,Prowadzacy!$F$3:$K$116,4,FALSE)</f>
        <v>Woźny</v>
      </c>
      <c r="N316" s="20" t="str">
        <f>VLOOKUP(J316,Prowadzacy!$F$3:$M$116,8,FALSE)</f>
        <v xml:space="preserve">Leszek | Woźny | Dr inż. |  ( 05131 ) </v>
      </c>
      <c r="O316" s="19" t="str">
        <f>VLOOKUP(J316,Prowadzacy!$F$3:$K$116,5,FALSE)</f>
        <v>K38W05D02</v>
      </c>
      <c r="P316" s="20" t="str">
        <f>VLOOKUP(J316,Prowadzacy!$F$3:$K$116,6,FALSE)</f>
        <v>ZE</v>
      </c>
      <c r="Q316" s="34" t="s">
        <v>1486</v>
      </c>
      <c r="R316" s="20" t="str">
        <f>VLOOKUP(Q316,Prowadzacy!$F$3:$K$116,2,FALSE)</f>
        <v>Anna</v>
      </c>
      <c r="S316" s="20">
        <f>VLOOKUP(Q316,Prowadzacy!$F$3:$K$116,3,FALSE)</f>
        <v>0</v>
      </c>
      <c r="T316" s="20" t="str">
        <f>VLOOKUP(Q316,Prowadzacy!$F$3:$K$116,4,FALSE)</f>
        <v>Kisiel</v>
      </c>
      <c r="U316" s="20" t="str">
        <f>VLOOKUP(Q316,Prowadzacy!$F$3:$M$116,8,FALSE)</f>
        <v xml:space="preserve">Anna | Kisiel | Dr inż. |  ( 05107 ) </v>
      </c>
      <c r="V316" s="35"/>
      <c r="W316" s="34" t="s">
        <v>217</v>
      </c>
      <c r="X316" s="35"/>
      <c r="Y316" s="34"/>
      <c r="Z316" s="10"/>
      <c r="AA316" s="20"/>
      <c r="AB316" s="20"/>
      <c r="AC316" s="20"/>
      <c r="AD316" s="20"/>
      <c r="AE316" s="20"/>
      <c r="AF316" s="20"/>
      <c r="AG316" s="20"/>
      <c r="AH316" s="20"/>
      <c r="AI316" s="20"/>
      <c r="AJ316" s="20"/>
      <c r="AK316" s="20"/>
    </row>
    <row r="317" spans="1:37" ht="65.25">
      <c r="A317" s="151">
        <v>312</v>
      </c>
      <c r="B317" s="20" t="str">
        <f>VLOOKUP(E317,studia!$F$1:$I$10,2,FALSE)</f>
        <v>Elektrotechnika</v>
      </c>
      <c r="C317" s="20" t="str">
        <f>VLOOKUP(E317,studia!$F$1:$I$10,3,FALSE)</f>
        <v>inż.</v>
      </c>
      <c r="D317" s="20">
        <f>VLOOKUP(E317,studia!$F$1:$I$10,4,FALSE)</f>
        <v>0</v>
      </c>
      <c r="E317" s="35" t="s">
        <v>395</v>
      </c>
      <c r="F317" s="157"/>
      <c r="G317" s="35" t="s">
        <v>1622</v>
      </c>
      <c r="H317" s="35" t="s">
        <v>1393</v>
      </c>
      <c r="I317" s="35" t="s">
        <v>1772</v>
      </c>
      <c r="J317" s="35" t="s">
        <v>1392</v>
      </c>
      <c r="K317" s="19" t="str">
        <f>VLOOKUP(J317,Prowadzacy!$F$3:$J$116,2,FALSE)</f>
        <v>Leszek</v>
      </c>
      <c r="L317" s="19" t="str">
        <f>VLOOKUP(J317,Prowadzacy!$F$3:$K$116,3,FALSE)</f>
        <v>Piotr</v>
      </c>
      <c r="M317" s="19" t="str">
        <f>VLOOKUP(J317,Prowadzacy!$F$3:$K$116,4,FALSE)</f>
        <v>Woźny</v>
      </c>
      <c r="N317" s="20" t="str">
        <f>VLOOKUP(J317,Prowadzacy!$F$3:$M$116,8,FALSE)</f>
        <v xml:space="preserve">Leszek | Woźny | Dr inż. |  ( 05131 ) </v>
      </c>
      <c r="O317" s="19" t="str">
        <f>VLOOKUP(J317,Prowadzacy!$F$3:$K$116,5,FALSE)</f>
        <v>K38W05D02</v>
      </c>
      <c r="P317" s="20" t="str">
        <f>VLOOKUP(J317,Prowadzacy!$F$3:$K$116,6,FALSE)</f>
        <v>ZE</v>
      </c>
      <c r="Q317" s="34" t="s">
        <v>1486</v>
      </c>
      <c r="R317" s="20" t="str">
        <f>VLOOKUP(Q317,Prowadzacy!$F$3:$K$116,2,FALSE)</f>
        <v>Anna</v>
      </c>
      <c r="S317" s="20">
        <f>VLOOKUP(Q317,Prowadzacy!$F$3:$K$116,3,FALSE)</f>
        <v>0</v>
      </c>
      <c r="T317" s="20" t="str">
        <f>VLOOKUP(Q317,Prowadzacy!$F$3:$K$116,4,FALSE)</f>
        <v>Kisiel</v>
      </c>
      <c r="U317" s="20" t="str">
        <f>VLOOKUP(Q317,Prowadzacy!$F$3:$M$116,8,FALSE)</f>
        <v xml:space="preserve">Anna | Kisiel | Dr inż. |  ( 05107 ) </v>
      </c>
      <c r="V317" s="35"/>
      <c r="W317" s="34" t="s">
        <v>217</v>
      </c>
      <c r="X317" s="35"/>
      <c r="Y317" s="34"/>
      <c r="Z317" s="10"/>
      <c r="AA317" s="20"/>
      <c r="AB317" s="20"/>
      <c r="AC317" s="20"/>
      <c r="AD317" s="20"/>
      <c r="AE317" s="20"/>
      <c r="AF317" s="20"/>
      <c r="AG317" s="20"/>
      <c r="AH317" s="20"/>
      <c r="AI317" s="20"/>
      <c r="AJ317" s="20"/>
      <c r="AK317" s="20"/>
    </row>
    <row r="318" spans="1:37" ht="52.5">
      <c r="A318" s="151">
        <v>313</v>
      </c>
      <c r="B318" s="20" t="str">
        <f>VLOOKUP(E318,studia!$F$1:$I$10,2,FALSE)</f>
        <v>Elektrotechnika</v>
      </c>
      <c r="C318" s="20" t="str">
        <f>VLOOKUP(E318,studia!$F$1:$I$10,3,FALSE)</f>
        <v>inż.</v>
      </c>
      <c r="D318" s="20">
        <f>VLOOKUP(E318,studia!$F$1:$I$10,4,FALSE)</f>
        <v>0</v>
      </c>
      <c r="E318" s="35" t="s">
        <v>395</v>
      </c>
      <c r="F318" s="157"/>
      <c r="G318" s="35" t="s">
        <v>1623</v>
      </c>
      <c r="H318" s="35" t="s">
        <v>1394</v>
      </c>
      <c r="I318" s="35" t="s">
        <v>1497</v>
      </c>
      <c r="J318" s="35" t="s">
        <v>1392</v>
      </c>
      <c r="K318" s="19" t="str">
        <f>VLOOKUP(J318,Prowadzacy!$F$3:$J$116,2,FALSE)</f>
        <v>Leszek</v>
      </c>
      <c r="L318" s="19" t="str">
        <f>VLOOKUP(J318,Prowadzacy!$F$3:$K$116,3,FALSE)</f>
        <v>Piotr</v>
      </c>
      <c r="M318" s="19" t="str">
        <f>VLOOKUP(J318,Prowadzacy!$F$3:$K$116,4,FALSE)</f>
        <v>Woźny</v>
      </c>
      <c r="N318" s="20" t="str">
        <f>VLOOKUP(J318,Prowadzacy!$F$3:$M$116,8,FALSE)</f>
        <v xml:space="preserve">Leszek | Woźny | Dr inż. |  ( 05131 ) </v>
      </c>
      <c r="O318" s="19" t="str">
        <f>VLOOKUP(J318,Prowadzacy!$F$3:$K$116,5,FALSE)</f>
        <v>K38W05D02</v>
      </c>
      <c r="P318" s="20" t="str">
        <f>VLOOKUP(J318,Prowadzacy!$F$3:$K$116,6,FALSE)</f>
        <v>ZE</v>
      </c>
      <c r="Q318" s="34" t="s">
        <v>1486</v>
      </c>
      <c r="R318" s="20" t="str">
        <f>VLOOKUP(Q318,Prowadzacy!$F$3:$K$116,2,FALSE)</f>
        <v>Anna</v>
      </c>
      <c r="S318" s="20">
        <f>VLOOKUP(Q318,Prowadzacy!$F$3:$K$116,3,FALSE)</f>
        <v>0</v>
      </c>
      <c r="T318" s="20" t="str">
        <f>VLOOKUP(Q318,Prowadzacy!$F$3:$K$116,4,FALSE)</f>
        <v>Kisiel</v>
      </c>
      <c r="U318" s="20" t="str">
        <f>VLOOKUP(Q318,Prowadzacy!$F$3:$M$116,8,FALSE)</f>
        <v xml:space="preserve">Anna | Kisiel | Dr inż. |  ( 05107 ) </v>
      </c>
      <c r="V318" s="35"/>
      <c r="W318" s="34" t="s">
        <v>217</v>
      </c>
      <c r="X318" s="35"/>
      <c r="Y318" s="34"/>
      <c r="Z318" s="10"/>
      <c r="AA318" s="20"/>
      <c r="AB318" s="20"/>
      <c r="AC318" s="20"/>
      <c r="AD318" s="20"/>
      <c r="AE318" s="20"/>
      <c r="AF318" s="20"/>
      <c r="AG318" s="20"/>
      <c r="AH318" s="20"/>
      <c r="AI318" s="20"/>
      <c r="AJ318" s="20"/>
      <c r="AK318" s="20"/>
    </row>
    <row r="319" spans="1:37" ht="39.75">
      <c r="A319" s="151">
        <v>314</v>
      </c>
      <c r="B319" s="20" t="str">
        <f>VLOOKUP(E319,studia!$F$1:$I$10,2,FALSE)</f>
        <v>Elektrotechnika</v>
      </c>
      <c r="C319" s="20" t="str">
        <f>VLOOKUP(E319,studia!$F$1:$I$10,3,FALSE)</f>
        <v>inż.</v>
      </c>
      <c r="D319" s="20">
        <f>VLOOKUP(E319,studia!$F$1:$I$10,4,FALSE)</f>
        <v>0</v>
      </c>
      <c r="E319" s="35" t="s">
        <v>395</v>
      </c>
      <c r="F319" s="157"/>
      <c r="G319" s="35" t="s">
        <v>1624</v>
      </c>
      <c r="H319" s="35" t="s">
        <v>1395</v>
      </c>
      <c r="I319" s="35" t="s">
        <v>1557</v>
      </c>
      <c r="J319" s="35" t="s">
        <v>1392</v>
      </c>
      <c r="K319" s="19" t="str">
        <f>VLOOKUP(J319,Prowadzacy!$F$3:$J$116,2,FALSE)</f>
        <v>Leszek</v>
      </c>
      <c r="L319" s="19" t="str">
        <f>VLOOKUP(J319,Prowadzacy!$F$3:$K$116,3,FALSE)</f>
        <v>Piotr</v>
      </c>
      <c r="M319" s="19" t="str">
        <f>VLOOKUP(J319,Prowadzacy!$F$3:$K$116,4,FALSE)</f>
        <v>Woźny</v>
      </c>
      <c r="N319" s="20" t="str">
        <f>VLOOKUP(J319,Prowadzacy!$F$3:$M$116,8,FALSE)</f>
        <v xml:space="preserve">Leszek | Woźny | Dr inż. |  ( 05131 ) </v>
      </c>
      <c r="O319" s="19" t="str">
        <f>VLOOKUP(J319,Prowadzacy!$F$3:$K$116,5,FALSE)</f>
        <v>K38W05D02</v>
      </c>
      <c r="P319" s="20" t="str">
        <f>VLOOKUP(J319,Prowadzacy!$F$3:$K$116,6,FALSE)</f>
        <v>ZE</v>
      </c>
      <c r="Q319" s="34" t="s">
        <v>1486</v>
      </c>
      <c r="R319" s="20" t="str">
        <f>VLOOKUP(Q319,Prowadzacy!$F$3:$K$116,2,FALSE)</f>
        <v>Anna</v>
      </c>
      <c r="S319" s="20">
        <f>VLOOKUP(Q319,Prowadzacy!$F$3:$K$116,3,FALSE)</f>
        <v>0</v>
      </c>
      <c r="T319" s="20" t="str">
        <f>VLOOKUP(Q319,Prowadzacy!$F$3:$K$116,4,FALSE)</f>
        <v>Kisiel</v>
      </c>
      <c r="U319" s="20" t="str">
        <f>VLOOKUP(Q319,Prowadzacy!$F$3:$M$116,8,FALSE)</f>
        <v xml:space="preserve">Anna | Kisiel | Dr inż. |  ( 05107 ) </v>
      </c>
      <c r="V319" s="35"/>
      <c r="W319" s="34" t="s">
        <v>217</v>
      </c>
      <c r="X319" s="35"/>
      <c r="Y319" s="34"/>
      <c r="Z319" s="10"/>
      <c r="AA319" s="20"/>
      <c r="AB319" s="20"/>
      <c r="AC319" s="20"/>
      <c r="AD319" s="20"/>
      <c r="AE319" s="20"/>
      <c r="AF319" s="20"/>
      <c r="AG319" s="20"/>
      <c r="AH319" s="20"/>
      <c r="AI319" s="20"/>
      <c r="AJ319" s="20"/>
      <c r="AK319" s="20"/>
    </row>
    <row r="320" spans="1:37" ht="90.75">
      <c r="A320" s="151">
        <v>315</v>
      </c>
      <c r="B320" s="20" t="str">
        <f>VLOOKUP(E320,studia!$F$1:$I$10,2,FALSE)</f>
        <v>Elektrotechnika</v>
      </c>
      <c r="C320" s="20" t="str">
        <f>VLOOKUP(E320,studia!$F$1:$I$10,3,FALSE)</f>
        <v>inż.</v>
      </c>
      <c r="D320" s="20">
        <f>VLOOKUP(E320,studia!$F$1:$I$10,4,FALSE)</f>
        <v>0</v>
      </c>
      <c r="E320" s="35" t="s">
        <v>395</v>
      </c>
      <c r="F320" s="157"/>
      <c r="G320" s="35" t="s">
        <v>1626</v>
      </c>
      <c r="H320" s="35" t="s">
        <v>1510</v>
      </c>
      <c r="I320" s="35" t="s">
        <v>1471</v>
      </c>
      <c r="J320" s="35" t="s">
        <v>1470</v>
      </c>
      <c r="K320" s="19" t="str">
        <f>VLOOKUP(J320,Prowadzacy!$F$3:$J$116,2,FALSE)</f>
        <v>Paweł</v>
      </c>
      <c r="L320" s="19">
        <f>VLOOKUP(J320,Prowadzacy!$F$3:$K$116,3,FALSE)</f>
        <v>0</v>
      </c>
      <c r="M320" s="19" t="str">
        <f>VLOOKUP(J320,Prowadzacy!$F$3:$K$116,4,FALSE)</f>
        <v>Żyłka</v>
      </c>
      <c r="N320" s="20" t="str">
        <f>VLOOKUP(J320,Prowadzacy!$F$3:$M$116,8,FALSE)</f>
        <v xml:space="preserve">Paweł | Żyłka | Dr hab. inż. |  ( 05134 ) </v>
      </c>
      <c r="O320" s="19" t="str">
        <f>VLOOKUP(J320,Prowadzacy!$F$3:$K$116,5,FALSE)</f>
        <v>K38W05D02</v>
      </c>
      <c r="P320" s="20" t="str">
        <f>VLOOKUP(J320,Prowadzacy!$F$3:$K$116,6,FALSE)</f>
        <v>ZE</v>
      </c>
      <c r="Q320" s="34" t="s">
        <v>1441</v>
      </c>
      <c r="R320" s="20" t="str">
        <f>VLOOKUP(Q320,Prowadzacy!$F$3:$K$116,2,FALSE)</f>
        <v>Tomasz</v>
      </c>
      <c r="S320" s="20">
        <f>VLOOKUP(Q320,Prowadzacy!$F$3:$K$116,3,FALSE)</f>
        <v>0</v>
      </c>
      <c r="T320" s="20" t="str">
        <f>VLOOKUP(Q320,Prowadzacy!$F$3:$K$116,4,FALSE)</f>
        <v>Czapka</v>
      </c>
      <c r="U320" s="20" t="str">
        <f>VLOOKUP(Q320,Prowadzacy!$F$3:$M$116,8,FALSE)</f>
        <v xml:space="preserve">Tomasz | Czapka | Dr inż. |  ( 05158 ) </v>
      </c>
      <c r="V320" s="35"/>
      <c r="W320" s="34" t="s">
        <v>217</v>
      </c>
      <c r="X320" s="35"/>
      <c r="Y320" s="34"/>
      <c r="Z320" s="10"/>
      <c r="AA320" s="20"/>
      <c r="AB320" s="20"/>
      <c r="AC320" s="20"/>
      <c r="AD320" s="20"/>
      <c r="AE320" s="20"/>
      <c r="AF320" s="20"/>
      <c r="AG320" s="20"/>
      <c r="AH320" s="20"/>
      <c r="AI320" s="20"/>
      <c r="AJ320" s="20"/>
      <c r="AK320" s="20"/>
    </row>
    <row r="321" spans="1:37" ht="90.75">
      <c r="A321" s="151">
        <v>316</v>
      </c>
      <c r="B321" s="20" t="str">
        <f>VLOOKUP(E321,studia!$F$1:$I$10,2,FALSE)</f>
        <v>Elektrotechnika</v>
      </c>
      <c r="C321" s="20" t="str">
        <f>VLOOKUP(E321,studia!$F$1:$I$10,3,FALSE)</f>
        <v>inż.</v>
      </c>
      <c r="D321" s="20">
        <f>VLOOKUP(E321,studia!$F$1:$I$10,4,FALSE)</f>
        <v>0</v>
      </c>
      <c r="E321" s="35" t="s">
        <v>395</v>
      </c>
      <c r="F321" s="157"/>
      <c r="G321" s="35" t="s">
        <v>1627</v>
      </c>
      <c r="H321" s="35" t="s">
        <v>1472</v>
      </c>
      <c r="I321" s="35" t="s">
        <v>1473</v>
      </c>
      <c r="J321" s="35" t="s">
        <v>1470</v>
      </c>
      <c r="K321" s="19" t="str">
        <f>VLOOKUP(J321,Prowadzacy!$F$3:$J$116,2,FALSE)</f>
        <v>Paweł</v>
      </c>
      <c r="L321" s="19">
        <f>VLOOKUP(J321,Prowadzacy!$F$3:$K$116,3,FALSE)</f>
        <v>0</v>
      </c>
      <c r="M321" s="19" t="str">
        <f>VLOOKUP(J321,Prowadzacy!$F$3:$K$116,4,FALSE)</f>
        <v>Żyłka</v>
      </c>
      <c r="N321" s="20" t="str">
        <f>VLOOKUP(J321,Prowadzacy!$F$3:$M$116,8,FALSE)</f>
        <v xml:space="preserve">Paweł | Żyłka | Dr hab. inż. |  ( 05134 ) </v>
      </c>
      <c r="O321" s="19" t="str">
        <f>VLOOKUP(J321,Prowadzacy!$F$3:$K$116,5,FALSE)</f>
        <v>K38W05D02</v>
      </c>
      <c r="P321" s="20" t="str">
        <f>VLOOKUP(J321,Prowadzacy!$F$3:$K$116,6,FALSE)</f>
        <v>ZE</v>
      </c>
      <c r="Q321" s="34" t="s">
        <v>1441</v>
      </c>
      <c r="R321" s="20" t="str">
        <f>VLOOKUP(Q321,Prowadzacy!$F$3:$K$116,2,FALSE)</f>
        <v>Tomasz</v>
      </c>
      <c r="S321" s="20">
        <f>VLOOKUP(Q321,Prowadzacy!$F$3:$K$116,3,FALSE)</f>
        <v>0</v>
      </c>
      <c r="T321" s="20" t="str">
        <f>VLOOKUP(Q321,Prowadzacy!$F$3:$K$116,4,FALSE)</f>
        <v>Czapka</v>
      </c>
      <c r="U321" s="20" t="str">
        <f>VLOOKUP(Q321,Prowadzacy!$F$3:$M$116,8,FALSE)</f>
        <v xml:space="preserve">Tomasz | Czapka | Dr inż. |  ( 05158 ) </v>
      </c>
      <c r="V321" s="35"/>
      <c r="W321" s="34" t="s">
        <v>217</v>
      </c>
      <c r="X321" s="35"/>
      <c r="Y321" s="34"/>
      <c r="Z321" s="10"/>
      <c r="AA321" s="20"/>
      <c r="AB321" s="20"/>
      <c r="AC321" s="20"/>
      <c r="AD321" s="20"/>
      <c r="AE321" s="20"/>
      <c r="AF321" s="20"/>
      <c r="AG321" s="20"/>
      <c r="AH321" s="20"/>
      <c r="AI321" s="20"/>
      <c r="AJ321" s="20"/>
      <c r="AK321" s="20"/>
    </row>
    <row r="322" spans="1:37" ht="90.75">
      <c r="A322" s="151">
        <v>317</v>
      </c>
      <c r="B322" s="20" t="str">
        <f>VLOOKUP(E322,studia!$F$1:$I$10,2,FALSE)</f>
        <v>Elektrotechnika</v>
      </c>
      <c r="C322" s="20" t="str">
        <f>VLOOKUP(E322,studia!$F$1:$I$10,3,FALSE)</f>
        <v>inż.</v>
      </c>
      <c r="D322" s="20">
        <f>VLOOKUP(E322,studia!$F$1:$I$10,4,FALSE)</f>
        <v>0</v>
      </c>
      <c r="E322" s="35" t="s">
        <v>395</v>
      </c>
      <c r="F322" s="158" t="s">
        <v>2179</v>
      </c>
      <c r="G322" s="35" t="s">
        <v>1849</v>
      </c>
      <c r="H322" s="35" t="s">
        <v>1850</v>
      </c>
      <c r="I322" s="35" t="s">
        <v>1851</v>
      </c>
      <c r="J322" s="35" t="s">
        <v>1470</v>
      </c>
      <c r="K322" s="19" t="str">
        <f>VLOOKUP(J322,Prowadzacy!$F$3:$J$116,2,FALSE)</f>
        <v>Paweł</v>
      </c>
      <c r="L322" s="19">
        <f>VLOOKUP(J322,Prowadzacy!$F$3:$K$116,3,FALSE)</f>
        <v>0</v>
      </c>
      <c r="M322" s="19" t="str">
        <f>VLOOKUP(J322,Prowadzacy!$F$3:$K$116,4,FALSE)</f>
        <v>Żyłka</v>
      </c>
      <c r="N322" s="20" t="str">
        <f>VLOOKUP(J322,Prowadzacy!$F$3:$M$116,8,FALSE)</f>
        <v xml:space="preserve">Paweł | Żyłka | Dr hab. inż. |  ( 05134 ) </v>
      </c>
      <c r="O322" s="19" t="str">
        <f>VLOOKUP(J322,Prowadzacy!$F$3:$K$116,5,FALSE)</f>
        <v>K38W05D02</v>
      </c>
      <c r="P322" s="20" t="str">
        <f>VLOOKUP(J322,Prowadzacy!$F$3:$K$116,6,FALSE)</f>
        <v>ZE</v>
      </c>
      <c r="Q322" s="34" t="s">
        <v>1441</v>
      </c>
      <c r="R322" s="20" t="str">
        <f>VLOOKUP(Q322,Prowadzacy!$F$3:$K$116,2,FALSE)</f>
        <v>Tomasz</v>
      </c>
      <c r="S322" s="20">
        <f>VLOOKUP(Q322,Prowadzacy!$F$3:$K$116,3,FALSE)</f>
        <v>0</v>
      </c>
      <c r="T322" s="20" t="str">
        <f>VLOOKUP(Q322,Prowadzacy!$F$3:$K$116,4,FALSE)</f>
        <v>Czapka</v>
      </c>
      <c r="U322" s="20" t="str">
        <f>VLOOKUP(Q322,Prowadzacy!$F$3:$M$116,8,FALSE)</f>
        <v xml:space="preserve">Tomasz | Czapka | Dr inż. |  ( 05158 ) </v>
      </c>
      <c r="V322" s="35"/>
      <c r="W322" s="34" t="s">
        <v>217</v>
      </c>
      <c r="X322" s="35"/>
      <c r="Y322" s="34"/>
      <c r="Z322" s="10"/>
      <c r="AA322" s="20"/>
      <c r="AB322" s="20"/>
      <c r="AC322" s="20"/>
      <c r="AD322" s="20"/>
      <c r="AE322" s="20"/>
      <c r="AF322" s="20"/>
      <c r="AG322" s="20"/>
      <c r="AH322" s="20"/>
      <c r="AI322" s="20"/>
      <c r="AJ322" s="20"/>
      <c r="AK322" s="20"/>
    </row>
    <row r="323" spans="1:37" ht="65.25">
      <c r="A323" s="151">
        <v>318</v>
      </c>
      <c r="B323" s="20" t="str">
        <f>VLOOKUP(E323,studia!$F$1:$I$10,2,FALSE)</f>
        <v>Elektrotechnika</v>
      </c>
      <c r="C323" s="20" t="str">
        <f>VLOOKUP(E323,studia!$F$1:$I$10,3,FALSE)</f>
        <v>mgr</v>
      </c>
      <c r="D323" s="20" t="str">
        <f>VLOOKUP(E323,studia!$F$1:$I$10,4,FALSE)</f>
        <v>CPE</v>
      </c>
      <c r="E323" s="35" t="s">
        <v>676</v>
      </c>
      <c r="F323" s="157"/>
      <c r="G323" s="35" t="s">
        <v>1720</v>
      </c>
      <c r="H323" s="35" t="s">
        <v>745</v>
      </c>
      <c r="I323" s="35" t="s">
        <v>746</v>
      </c>
      <c r="J323" s="35" t="s">
        <v>744</v>
      </c>
      <c r="K323" s="19" t="str">
        <f>VLOOKUP(J323,Prowadzacy!$F$3:$J$116,2,FALSE)</f>
        <v>Justyna</v>
      </c>
      <c r="L323" s="19">
        <f>VLOOKUP(J323,Prowadzacy!$F$3:$K$116,3,FALSE)</f>
        <v>0</v>
      </c>
      <c r="M323" s="19" t="str">
        <f>VLOOKUP(J323,Prowadzacy!$F$3:$K$116,4,FALSE)</f>
        <v>Herlender</v>
      </c>
      <c r="N323" s="20" t="str">
        <f>VLOOKUP(J323,Prowadzacy!$F$3:$M$116,8,FALSE)</f>
        <v xml:space="preserve">Justyna | Herlender | Dr inż. |  ( p52341 ) </v>
      </c>
      <c r="O323" s="19" t="str">
        <f>VLOOKUP(J323,Prowadzacy!$F$3:$K$116,5,FALSE)</f>
        <v>K36W05D02</v>
      </c>
      <c r="P323" s="20" t="str">
        <f>VLOOKUP(J323,Prowadzacy!$F$3:$K$116,6,FALSE)</f>
        <v>ZAS</v>
      </c>
      <c r="Q323" s="34" t="s">
        <v>753</v>
      </c>
      <c r="R323" s="20" t="str">
        <f>VLOOKUP(Q323,Prowadzacy!$F$3:$K$116,2,FALSE)</f>
        <v>Daniel</v>
      </c>
      <c r="S323" s="20" t="str">
        <f>VLOOKUP(Q323,Prowadzacy!$F$3:$K$116,3,FALSE)</f>
        <v>Łukasz</v>
      </c>
      <c r="T323" s="20" t="str">
        <f>VLOOKUP(Q323,Prowadzacy!$F$3:$K$116,4,FALSE)</f>
        <v>Bejmert</v>
      </c>
      <c r="U323" s="20" t="str">
        <f>VLOOKUP(Q323,Prowadzacy!$F$3:$M$116,8,FALSE)</f>
        <v xml:space="preserve">Daniel | Bejmert | Dr inż. |  ( 05285 ) </v>
      </c>
      <c r="V323" s="35"/>
      <c r="W323" s="34" t="s">
        <v>217</v>
      </c>
      <c r="X323" s="35"/>
      <c r="Y323" s="34"/>
      <c r="Z323" s="10"/>
      <c r="AA323" s="20"/>
      <c r="AB323" s="20"/>
      <c r="AC323" s="20"/>
      <c r="AD323" s="20"/>
      <c r="AE323" s="20"/>
      <c r="AF323" s="20"/>
      <c r="AG323" s="20"/>
      <c r="AH323" s="20"/>
      <c r="AI323" s="20"/>
      <c r="AJ323" s="20"/>
      <c r="AK323" s="20"/>
    </row>
    <row r="324" spans="1:37" ht="39.75">
      <c r="A324" s="151">
        <v>319</v>
      </c>
      <c r="B324" s="20" t="str">
        <f>VLOOKUP(E324,studia!$F$1:$I$10,2,FALSE)</f>
        <v>Elektrotechnika</v>
      </c>
      <c r="C324" s="20" t="str">
        <f>VLOOKUP(E324,studia!$F$1:$I$10,3,FALSE)</f>
        <v>mgr</v>
      </c>
      <c r="D324" s="20" t="str">
        <f>VLOOKUP(E324,studia!$F$1:$I$10,4,FALSE)</f>
        <v>CPE</v>
      </c>
      <c r="E324" s="35" t="s">
        <v>676</v>
      </c>
      <c r="F324" s="158" t="s">
        <v>2179</v>
      </c>
      <c r="G324" s="35" t="s">
        <v>811</v>
      </c>
      <c r="H324" s="35" t="s">
        <v>812</v>
      </c>
      <c r="I324" s="35" t="s">
        <v>813</v>
      </c>
      <c r="J324" s="35" t="s">
        <v>810</v>
      </c>
      <c r="K324" s="19" t="str">
        <f>VLOOKUP(J324,Prowadzacy!$F$3:$J$116,2,FALSE)</f>
        <v>Jan</v>
      </c>
      <c r="L324" s="19" t="str">
        <f>VLOOKUP(J324,Prowadzacy!$F$3:$K$116,3,FALSE)</f>
        <v>Józef</v>
      </c>
      <c r="M324" s="19" t="str">
        <f>VLOOKUP(J324,Prowadzacy!$F$3:$K$116,4,FALSE)</f>
        <v>Iżykowski</v>
      </c>
      <c r="N324" s="20" t="str">
        <f>VLOOKUP(J324,Prowadzacy!$F$3:$M$116,8,FALSE)</f>
        <v xml:space="preserve">Jan | Iżykowski | Prof. dr hab. inż. |  ( 05212 ) </v>
      </c>
      <c r="O324" s="19" t="str">
        <f>VLOOKUP(J324,Prowadzacy!$F$3:$K$116,5,FALSE)</f>
        <v>K36W05D02</v>
      </c>
      <c r="P324" s="20" t="str">
        <f>VLOOKUP(J324,Prowadzacy!$F$3:$K$116,6,FALSE)</f>
        <v>ZAS</v>
      </c>
      <c r="Q324" s="34" t="s">
        <v>744</v>
      </c>
      <c r="R324" s="20" t="str">
        <f>VLOOKUP(Q324,Prowadzacy!$F$3:$K$116,2,FALSE)</f>
        <v>Justyna</v>
      </c>
      <c r="S324" s="20">
        <f>VLOOKUP(Q324,Prowadzacy!$F$3:$K$116,3,FALSE)</f>
        <v>0</v>
      </c>
      <c r="T324" s="20" t="str">
        <f>VLOOKUP(Q324,Prowadzacy!$F$3:$K$116,4,FALSE)</f>
        <v>Herlender</v>
      </c>
      <c r="U324" s="20" t="str">
        <f>VLOOKUP(Q324,Prowadzacy!$F$3:$M$116,8,FALSE)</f>
        <v xml:space="preserve">Justyna | Herlender | Dr inż. |  ( p52341 ) </v>
      </c>
      <c r="V324" s="35"/>
      <c r="W324" s="34" t="s">
        <v>217</v>
      </c>
      <c r="X324" s="35"/>
      <c r="Y324" s="34"/>
      <c r="Z324" s="10"/>
      <c r="AA324" s="20"/>
      <c r="AB324" s="20"/>
      <c r="AC324" s="20"/>
      <c r="AD324" s="20"/>
      <c r="AE324" s="20"/>
      <c r="AF324" s="20"/>
      <c r="AG324" s="20"/>
      <c r="AH324" s="20"/>
      <c r="AI324" s="20"/>
      <c r="AJ324" s="20"/>
      <c r="AK324" s="20"/>
    </row>
    <row r="325" spans="1:37" ht="52.5">
      <c r="A325" s="151">
        <v>320</v>
      </c>
      <c r="B325" s="20" t="str">
        <f>VLOOKUP(E325,studia!$F$1:$I$10,2,FALSE)</f>
        <v>Elektrotechnika</v>
      </c>
      <c r="C325" s="20" t="str">
        <f>VLOOKUP(E325,studia!$F$1:$I$10,3,FALSE)</f>
        <v>mgr</v>
      </c>
      <c r="D325" s="20" t="str">
        <f>VLOOKUP(E325,studia!$F$1:$I$10,4,FALSE)</f>
        <v>CPE</v>
      </c>
      <c r="E325" s="35" t="s">
        <v>676</v>
      </c>
      <c r="F325" s="157"/>
      <c r="G325" s="35" t="s">
        <v>700</v>
      </c>
      <c r="H325" s="35" t="s">
        <v>701</v>
      </c>
      <c r="I325" s="35" t="s">
        <v>702</v>
      </c>
      <c r="J325" s="35" t="s">
        <v>703</v>
      </c>
      <c r="K325" s="19" t="str">
        <f>VLOOKUP(J325,Prowadzacy!$F$3:$J$116,2,FALSE)</f>
        <v>Paweł</v>
      </c>
      <c r="L325" s="19" t="str">
        <f>VLOOKUP(J325,Prowadzacy!$F$3:$K$116,3,FALSE)</f>
        <v>Adam</v>
      </c>
      <c r="M325" s="19" t="str">
        <f>VLOOKUP(J325,Prowadzacy!$F$3:$K$116,4,FALSE)</f>
        <v>Regulski</v>
      </c>
      <c r="N325" s="20" t="str">
        <f>VLOOKUP(J325,Prowadzacy!$F$3:$M$116,8,FALSE)</f>
        <v xml:space="preserve">Paweł | Regulski | Dr inż. |  ( 52340 ) </v>
      </c>
      <c r="O325" s="19" t="str">
        <f>VLOOKUP(J325,Prowadzacy!$F$3:$K$116,5,FALSE)</f>
        <v>K36W05D02</v>
      </c>
      <c r="P325" s="20" t="str">
        <f>VLOOKUP(J325,Prowadzacy!$F$3:$K$116,6,FALSE)</f>
        <v>ZAS</v>
      </c>
      <c r="Q325" s="34" t="s">
        <v>753</v>
      </c>
      <c r="R325" s="20" t="str">
        <f>VLOOKUP(Q325,Prowadzacy!$F$3:$K$116,2,FALSE)</f>
        <v>Daniel</v>
      </c>
      <c r="S325" s="20" t="str">
        <f>VLOOKUP(Q325,Prowadzacy!$F$3:$K$116,3,FALSE)</f>
        <v>Łukasz</v>
      </c>
      <c r="T325" s="20" t="str">
        <f>VLOOKUP(Q325,Prowadzacy!$F$3:$K$116,4,FALSE)</f>
        <v>Bejmert</v>
      </c>
      <c r="U325" s="20" t="str">
        <f>VLOOKUP(Q325,Prowadzacy!$F$3:$M$116,8,FALSE)</f>
        <v xml:space="preserve">Daniel | Bejmert | Dr inż. |  ( 05285 ) </v>
      </c>
      <c r="V325" s="35"/>
      <c r="W325" s="34" t="s">
        <v>217</v>
      </c>
      <c r="X325" s="35"/>
      <c r="Y325" s="34"/>
      <c r="Z325" s="10"/>
      <c r="AA325" s="20"/>
      <c r="AB325" s="20"/>
      <c r="AC325" s="20"/>
      <c r="AD325" s="20"/>
      <c r="AE325" s="20"/>
      <c r="AF325" s="20"/>
      <c r="AG325" s="20"/>
      <c r="AH325" s="20"/>
      <c r="AI325" s="20"/>
      <c r="AJ325" s="20"/>
      <c r="AK325" s="20"/>
    </row>
    <row r="326" spans="1:37" ht="78">
      <c r="A326" s="151">
        <v>321</v>
      </c>
      <c r="B326" s="20" t="str">
        <f>VLOOKUP(E326,studia!$F$1:$I$10,2,FALSE)</f>
        <v>Elektrotechnika</v>
      </c>
      <c r="C326" s="20" t="str">
        <f>VLOOKUP(E326,studia!$F$1:$I$10,3,FALSE)</f>
        <v>mgr</v>
      </c>
      <c r="D326" s="20" t="str">
        <f>VLOOKUP(E326,studia!$F$1:$I$10,4,FALSE)</f>
        <v>CPE</v>
      </c>
      <c r="E326" s="35" t="s">
        <v>676</v>
      </c>
      <c r="F326" s="157"/>
      <c r="G326" s="35" t="s">
        <v>677</v>
      </c>
      <c r="H326" s="35" t="s">
        <v>674</v>
      </c>
      <c r="I326" s="35" t="s">
        <v>678</v>
      </c>
      <c r="J326" s="35" t="s">
        <v>671</v>
      </c>
      <c r="K326" s="19" t="str">
        <f>VLOOKUP(J326,Prowadzacy!$F$3:$J$116,2,FALSE)</f>
        <v>Eugeniusz</v>
      </c>
      <c r="L326" s="19">
        <f>VLOOKUP(J326,Prowadzacy!$F$3:$K$116,3,FALSE)</f>
        <v>0</v>
      </c>
      <c r="M326" s="19" t="str">
        <f>VLOOKUP(J326,Prowadzacy!$F$3:$K$116,4,FALSE)</f>
        <v>Rosołowski</v>
      </c>
      <c r="N326" s="20" t="str">
        <f>VLOOKUP(J326,Prowadzacy!$F$3:$M$116,8,FALSE)</f>
        <v xml:space="preserve">Eugeniusz | Rosołowski | Prof. dr hab. inż. |  ( 05242 ) </v>
      </c>
      <c r="O326" s="19" t="str">
        <f>VLOOKUP(J326,Prowadzacy!$F$3:$K$116,5,FALSE)</f>
        <v>K36W05D02</v>
      </c>
      <c r="P326" s="20" t="str">
        <f>VLOOKUP(J326,Prowadzacy!$F$3:$K$116,6,FALSE)</f>
        <v>ZAS</v>
      </c>
      <c r="Q326" s="34" t="s">
        <v>759</v>
      </c>
      <c r="R326" s="20" t="str">
        <f>VLOOKUP(Q326,Prowadzacy!$F$3:$K$116,2,FALSE)</f>
        <v>Krzysztof</v>
      </c>
      <c r="S326" s="20" t="str">
        <f>VLOOKUP(Q326,Prowadzacy!$F$3:$K$116,3,FALSE)</f>
        <v>Jacek</v>
      </c>
      <c r="T326" s="20" t="str">
        <f>VLOOKUP(Q326,Prowadzacy!$F$3:$K$116,4,FALSE)</f>
        <v>Solak</v>
      </c>
      <c r="U326" s="20" t="str">
        <f>VLOOKUP(Q326,Prowadzacy!$F$3:$M$116,8,FALSE)</f>
        <v xml:space="preserve">Krzysztof | Solak | Dr inż. |  ( 05296 ) </v>
      </c>
      <c r="V326" s="35"/>
      <c r="W326" s="34" t="s">
        <v>217</v>
      </c>
      <c r="X326" s="35"/>
      <c r="Y326" s="34"/>
      <c r="Z326" s="10"/>
      <c r="AA326" s="20"/>
      <c r="AB326" s="20"/>
      <c r="AC326" s="20"/>
      <c r="AD326" s="20"/>
      <c r="AE326" s="20"/>
      <c r="AF326" s="20"/>
      <c r="AG326" s="20"/>
      <c r="AH326" s="20"/>
      <c r="AI326" s="20"/>
      <c r="AJ326" s="20"/>
      <c r="AK326" s="20"/>
    </row>
    <row r="327" spans="1:37" ht="65.25">
      <c r="A327" s="151">
        <v>322</v>
      </c>
      <c r="B327" s="20" t="str">
        <f>VLOOKUP(E327,studia!$F$1:$I$10,2,FALSE)</f>
        <v>Elektrotechnika</v>
      </c>
      <c r="C327" s="20" t="str">
        <f>VLOOKUP(E327,studia!$F$1:$I$10,3,FALSE)</f>
        <v>mgr</v>
      </c>
      <c r="D327" s="20" t="str">
        <f>VLOOKUP(E327,studia!$F$1:$I$10,4,FALSE)</f>
        <v>CPE</v>
      </c>
      <c r="E327" s="35" t="s">
        <v>676</v>
      </c>
      <c r="F327" s="157"/>
      <c r="G327" s="35" t="s">
        <v>716</v>
      </c>
      <c r="H327" s="149" t="s">
        <v>715</v>
      </c>
      <c r="I327" s="35" t="s">
        <v>717</v>
      </c>
      <c r="J327" s="35" t="s">
        <v>712</v>
      </c>
      <c r="K327" s="19" t="str">
        <f>VLOOKUP(J327,Prowadzacy!$F$3:$J$116,2,FALSE)</f>
        <v>Łukasz</v>
      </c>
      <c r="L327" s="19">
        <f>VLOOKUP(J327,Prowadzacy!$F$3:$K$116,3,FALSE)</f>
        <v>0</v>
      </c>
      <c r="M327" s="19" t="str">
        <f>VLOOKUP(J327,Prowadzacy!$F$3:$K$116,4,FALSE)</f>
        <v>Staszewski</v>
      </c>
      <c r="N327" s="20" t="str">
        <f>VLOOKUP(J327,Prowadzacy!$F$3:$M$116,8,FALSE)</f>
        <v xml:space="preserve">Łukasz | Staszewski | Dr inż. |  ( 05410 ) </v>
      </c>
      <c r="O327" s="19" t="str">
        <f>VLOOKUP(J327,Prowadzacy!$F$3:$K$116,5,FALSE)</f>
        <v>K36W05D02</v>
      </c>
      <c r="P327" s="20" t="str">
        <f>VLOOKUP(J327,Prowadzacy!$F$3:$K$116,6,FALSE)</f>
        <v>ZAS</v>
      </c>
      <c r="Q327" s="34" t="s">
        <v>753</v>
      </c>
      <c r="R327" s="20" t="str">
        <f>VLOOKUP(Q327,Prowadzacy!$F$3:$K$116,2,FALSE)</f>
        <v>Daniel</v>
      </c>
      <c r="S327" s="20" t="str">
        <f>VLOOKUP(Q327,Prowadzacy!$F$3:$K$116,3,FALSE)</f>
        <v>Łukasz</v>
      </c>
      <c r="T327" s="20" t="str">
        <f>VLOOKUP(Q327,Prowadzacy!$F$3:$K$116,4,FALSE)</f>
        <v>Bejmert</v>
      </c>
      <c r="U327" s="20" t="str">
        <f>VLOOKUP(Q327,Prowadzacy!$F$3:$M$116,8,FALSE)</f>
        <v xml:space="preserve">Daniel | Bejmert | Dr inż. |  ( 05285 ) </v>
      </c>
      <c r="V327" s="35"/>
      <c r="W327" s="34" t="s">
        <v>217</v>
      </c>
      <c r="X327" s="35"/>
      <c r="Y327" s="34"/>
      <c r="Z327" s="10"/>
      <c r="AA327" s="20"/>
      <c r="AB327" s="20"/>
      <c r="AC327" s="20"/>
      <c r="AD327" s="20"/>
      <c r="AE327" s="20"/>
      <c r="AF327" s="20"/>
      <c r="AG327" s="20"/>
      <c r="AH327" s="20"/>
      <c r="AI327" s="20"/>
      <c r="AJ327" s="20"/>
      <c r="AK327" s="20"/>
    </row>
    <row r="328" spans="1:37" ht="39.75">
      <c r="A328" s="151">
        <v>323</v>
      </c>
      <c r="B328" s="20" t="str">
        <f>VLOOKUP(E328,studia!$F$1:$I$10,2,FALSE)</f>
        <v>Elektrotechnika</v>
      </c>
      <c r="C328" s="20" t="str">
        <f>VLOOKUP(E328,studia!$F$1:$I$10,3,FALSE)</f>
        <v>mgr</v>
      </c>
      <c r="D328" s="20" t="str">
        <f>VLOOKUP(E328,studia!$F$1:$I$10,4,FALSE)</f>
        <v>CPE</v>
      </c>
      <c r="E328" s="35" t="s">
        <v>676</v>
      </c>
      <c r="F328" s="157"/>
      <c r="G328" s="35" t="s">
        <v>862</v>
      </c>
      <c r="H328" s="35" t="s">
        <v>863</v>
      </c>
      <c r="I328" s="35" t="s">
        <v>864</v>
      </c>
      <c r="J328" s="35" t="s">
        <v>847</v>
      </c>
      <c r="K328" s="19" t="str">
        <f>VLOOKUP(J328,Prowadzacy!$F$3:$J$116,2,FALSE)</f>
        <v>Kazimierz</v>
      </c>
      <c r="L328" s="19" t="str">
        <f>VLOOKUP(J328,Prowadzacy!$F$3:$K$116,3,FALSE)</f>
        <v>Teodor</v>
      </c>
      <c r="M328" s="19" t="str">
        <f>VLOOKUP(J328,Prowadzacy!$F$3:$K$116,4,FALSE)</f>
        <v>Wilkosz</v>
      </c>
      <c r="N328" s="20" t="str">
        <f>VLOOKUP(J328,Prowadzacy!$F$3:$M$116,8,FALSE)</f>
        <v xml:space="preserve">Kazimierz | Wilkosz | Prof. dr hab. inż. |  ( 05255 ) </v>
      </c>
      <c r="O328" s="19" t="str">
        <f>VLOOKUP(J328,Prowadzacy!$F$3:$K$116,5,FALSE)</f>
        <v>K36W05D02</v>
      </c>
      <c r="P328" s="20" t="str">
        <f>VLOOKUP(J328,Prowadzacy!$F$3:$K$116,6,FALSE)</f>
        <v>ZSS</v>
      </c>
      <c r="Q328" s="34" t="s">
        <v>833</v>
      </c>
      <c r="R328" s="20" t="str">
        <f>VLOOKUP(Q328,Prowadzacy!$F$3:$K$116,2,FALSE)</f>
        <v>Tomasz</v>
      </c>
      <c r="S328" s="20" t="str">
        <f>VLOOKUP(Q328,Prowadzacy!$F$3:$K$116,3,FALSE)</f>
        <v>Kazimierz</v>
      </c>
      <c r="T328" s="20" t="str">
        <f>VLOOKUP(Q328,Prowadzacy!$F$3:$K$116,4,FALSE)</f>
        <v>Okoń</v>
      </c>
      <c r="U328" s="20" t="str">
        <f>VLOOKUP(Q328,Prowadzacy!$F$3:$M$116,8,FALSE)</f>
        <v xml:space="preserve">Tomasz | Okoń | Dr inż. |  ( 05401 ) </v>
      </c>
      <c r="V328" s="35"/>
      <c r="W328" s="34" t="s">
        <v>217</v>
      </c>
      <c r="X328" s="35"/>
      <c r="Y328" s="34"/>
      <c r="Z328" s="10"/>
      <c r="AA328" s="20"/>
      <c r="AB328" s="20"/>
      <c r="AC328" s="20"/>
      <c r="AD328" s="20"/>
      <c r="AE328" s="20"/>
      <c r="AF328" s="20"/>
      <c r="AG328" s="20"/>
      <c r="AH328" s="20"/>
      <c r="AI328" s="20"/>
      <c r="AJ328" s="20"/>
      <c r="AK328" s="20"/>
    </row>
    <row r="329" spans="1:37" ht="78">
      <c r="A329" s="151">
        <v>324</v>
      </c>
      <c r="B329" s="20" t="str">
        <f>VLOOKUP(E329,studia!$F$1:$I$10,2,FALSE)</f>
        <v>Elektrotechnika</v>
      </c>
      <c r="C329" s="20" t="str">
        <f>VLOOKUP(E329,studia!$F$1:$I$10,3,FALSE)</f>
        <v>mgr</v>
      </c>
      <c r="D329" s="20" t="str">
        <f>VLOOKUP(E329,studia!$F$1:$I$10,4,FALSE)</f>
        <v>CPE</v>
      </c>
      <c r="E329" s="35" t="s">
        <v>676</v>
      </c>
      <c r="F329" s="157"/>
      <c r="G329" s="35" t="s">
        <v>865</v>
      </c>
      <c r="H329" s="35" t="s">
        <v>866</v>
      </c>
      <c r="I329" s="35" t="s">
        <v>867</v>
      </c>
      <c r="J329" s="35" t="s">
        <v>847</v>
      </c>
      <c r="K329" s="19" t="str">
        <f>VLOOKUP(J329,Prowadzacy!$F$3:$J$116,2,FALSE)</f>
        <v>Kazimierz</v>
      </c>
      <c r="L329" s="19" t="str">
        <f>VLOOKUP(J329,Prowadzacy!$F$3:$K$116,3,FALSE)</f>
        <v>Teodor</v>
      </c>
      <c r="M329" s="19" t="str">
        <f>VLOOKUP(J329,Prowadzacy!$F$3:$K$116,4,FALSE)</f>
        <v>Wilkosz</v>
      </c>
      <c r="N329" s="20" t="str">
        <f>VLOOKUP(J329,Prowadzacy!$F$3:$M$116,8,FALSE)</f>
        <v xml:space="preserve">Kazimierz | Wilkosz | Prof. dr hab. inż. |  ( 05255 ) </v>
      </c>
      <c r="O329" s="19" t="str">
        <f>VLOOKUP(J329,Prowadzacy!$F$3:$K$116,5,FALSE)</f>
        <v>K36W05D02</v>
      </c>
      <c r="P329" s="20" t="str">
        <f>VLOOKUP(J329,Prowadzacy!$F$3:$K$116,6,FALSE)</f>
        <v>ZSS</v>
      </c>
      <c r="Q329" s="34" t="s">
        <v>871</v>
      </c>
      <c r="R329" s="20" t="str">
        <f>VLOOKUP(Q329,Prowadzacy!$F$3:$K$116,2,FALSE)</f>
        <v>Robert</v>
      </c>
      <c r="S329" s="20" t="str">
        <f>VLOOKUP(Q329,Prowadzacy!$F$3:$K$116,3,FALSE)</f>
        <v>Stanisław</v>
      </c>
      <c r="T329" s="20" t="str">
        <f>VLOOKUP(Q329,Prowadzacy!$F$3:$K$116,4,FALSE)</f>
        <v>Łukomski</v>
      </c>
      <c r="U329" s="20" t="str">
        <f>VLOOKUP(Q329,Prowadzacy!$F$3:$M$116,8,FALSE)</f>
        <v xml:space="preserve">Robert | Łukomski | Dr inż. |  ( 05216 ) </v>
      </c>
      <c r="V329" s="35"/>
      <c r="W329" s="34" t="s">
        <v>217</v>
      </c>
      <c r="X329" s="35"/>
      <c r="Y329" s="34"/>
      <c r="Z329" s="10"/>
      <c r="AA329" s="20"/>
      <c r="AB329" s="20"/>
      <c r="AC329" s="20"/>
      <c r="AD329" s="20"/>
      <c r="AE329" s="20"/>
      <c r="AF329" s="20"/>
      <c r="AG329" s="20"/>
      <c r="AH329" s="20"/>
      <c r="AI329" s="20"/>
      <c r="AJ329" s="20"/>
      <c r="AK329" s="20"/>
    </row>
    <row r="330" spans="1:37" ht="78">
      <c r="A330" s="151">
        <v>325</v>
      </c>
      <c r="B330" s="20" t="str">
        <f>VLOOKUP(E330,studia!$F$1:$I$10,2,FALSE)</f>
        <v>Elektrotechnika</v>
      </c>
      <c r="C330" s="20" t="str">
        <f>VLOOKUP(E330,studia!$F$1:$I$10,3,FALSE)</f>
        <v>mgr</v>
      </c>
      <c r="D330" s="20" t="str">
        <f>VLOOKUP(E330,studia!$F$1:$I$10,4,FALSE)</f>
        <v>CPE</v>
      </c>
      <c r="E330" s="35" t="s">
        <v>676</v>
      </c>
      <c r="F330" s="157"/>
      <c r="G330" s="35" t="s">
        <v>1628</v>
      </c>
      <c r="H330" s="35" t="s">
        <v>1508</v>
      </c>
      <c r="I330" s="35" t="s">
        <v>1629</v>
      </c>
      <c r="J330" s="35" t="s">
        <v>1459</v>
      </c>
      <c r="K330" s="19" t="str">
        <f>VLOOKUP(J330,Prowadzacy!$F$3:$J$116,2,FALSE)</f>
        <v>Vishnu</v>
      </c>
      <c r="L330" s="19">
        <f>VLOOKUP(J330,Prowadzacy!$F$3:$K$116,3,FALSE)</f>
        <v>0</v>
      </c>
      <c r="M330" s="19" t="str">
        <f>VLOOKUP(J330,Prowadzacy!$F$3:$K$116,4,FALSE)</f>
        <v>Suresh</v>
      </c>
      <c r="N330" s="20" t="str">
        <f>VLOOKUP(J330,Prowadzacy!$F$3:$M$116,8,FALSE)</f>
        <v xml:space="preserve">Vishnu | Suresh | Dr inż. |  ( p05186 ) </v>
      </c>
      <c r="O330" s="19" t="str">
        <f>VLOOKUP(J330,Prowadzacy!$F$3:$K$116,5,FALSE)</f>
        <v>K38W05D02</v>
      </c>
      <c r="P330" s="20">
        <f>VLOOKUP(J330,Prowadzacy!$F$3:$K$116,6,FALSE)</f>
        <v>0</v>
      </c>
      <c r="Q330" s="34" t="s">
        <v>1421</v>
      </c>
      <c r="R330" s="20" t="str">
        <f>VLOOKUP(Q330,Prowadzacy!$F$3:$K$116,2,FALSE)</f>
        <v>Przemysław</v>
      </c>
      <c r="S330" s="20">
        <f>VLOOKUP(Q330,Prowadzacy!$F$3:$K$116,3,FALSE)</f>
        <v>0</v>
      </c>
      <c r="T330" s="20" t="str">
        <f>VLOOKUP(Q330,Prowadzacy!$F$3:$K$116,4,FALSE)</f>
        <v>Janik</v>
      </c>
      <c r="U330" s="20" t="str">
        <f>VLOOKUP(Q330,Prowadzacy!$F$3:$M$116,8,FALSE)</f>
        <v xml:space="preserve">Przemysław | Janik | Dr hab. inż. |  ( 05115 ) </v>
      </c>
      <c r="V330" s="35"/>
      <c r="W330" s="34" t="s">
        <v>217</v>
      </c>
      <c r="X330" s="35"/>
      <c r="Y330" s="34"/>
      <c r="Z330" s="10"/>
      <c r="AA330" s="20"/>
      <c r="AB330" s="20"/>
      <c r="AC330" s="20"/>
      <c r="AD330" s="20"/>
      <c r="AE330" s="20"/>
      <c r="AF330" s="20"/>
      <c r="AG330" s="20"/>
      <c r="AH330" s="20"/>
      <c r="AI330" s="20"/>
      <c r="AJ330" s="20"/>
      <c r="AK330" s="20"/>
    </row>
    <row r="331" spans="1:37" ht="78">
      <c r="A331" s="151">
        <v>326</v>
      </c>
      <c r="B331" s="20" t="str">
        <f>VLOOKUP(E331,studia!$F$1:$I$10,2,FALSE)</f>
        <v>Elektrotechnika</v>
      </c>
      <c r="C331" s="20" t="str">
        <f>VLOOKUP(E331,studia!$F$1:$I$10,3,FALSE)</f>
        <v>mgr</v>
      </c>
      <c r="D331" s="20" t="str">
        <f>VLOOKUP(E331,studia!$F$1:$I$10,4,FALSE)</f>
        <v>CPE</v>
      </c>
      <c r="E331" s="35" t="s">
        <v>676</v>
      </c>
      <c r="F331" s="157"/>
      <c r="G331" s="35" t="s">
        <v>1460</v>
      </c>
      <c r="H331" s="35" t="s">
        <v>1630</v>
      </c>
      <c r="I331" s="35" t="s">
        <v>1631</v>
      </c>
      <c r="J331" s="35" t="s">
        <v>1459</v>
      </c>
      <c r="K331" s="19" t="str">
        <f>VLOOKUP(J331,Prowadzacy!$F$3:$J$116,2,FALSE)</f>
        <v>Vishnu</v>
      </c>
      <c r="L331" s="19">
        <f>VLOOKUP(J331,Prowadzacy!$F$3:$K$116,3,FALSE)</f>
        <v>0</v>
      </c>
      <c r="M331" s="19" t="str">
        <f>VLOOKUP(J331,Prowadzacy!$F$3:$K$116,4,FALSE)</f>
        <v>Suresh</v>
      </c>
      <c r="N331" s="20" t="str">
        <f>VLOOKUP(J331,Prowadzacy!$F$3:$M$116,8,FALSE)</f>
        <v xml:space="preserve">Vishnu | Suresh | Dr inż. |  ( p05186 ) </v>
      </c>
      <c r="O331" s="19" t="str">
        <f>VLOOKUP(J331,Prowadzacy!$F$3:$K$116,5,FALSE)</f>
        <v>K38W05D02</v>
      </c>
      <c r="P331" s="20">
        <f>VLOOKUP(J331,Prowadzacy!$F$3:$K$116,6,FALSE)</f>
        <v>0</v>
      </c>
      <c r="Q331" s="34" t="s">
        <v>1381</v>
      </c>
      <c r="R331" s="20" t="str">
        <f>VLOOKUP(Q331,Prowadzacy!$F$3:$K$116,2,FALSE)</f>
        <v>Dominika</v>
      </c>
      <c r="S331" s="20">
        <f>VLOOKUP(Q331,Prowadzacy!$F$3:$K$116,3,FALSE)</f>
        <v>0</v>
      </c>
      <c r="T331" s="20" t="str">
        <f>VLOOKUP(Q331,Prowadzacy!$F$3:$K$116,4,FALSE)</f>
        <v>Kaczorowska</v>
      </c>
      <c r="U331" s="20" t="str">
        <f>VLOOKUP(Q331,Prowadzacy!$F$3:$M$116,8,FALSE)</f>
        <v xml:space="preserve">Dominika | Kaczorowska | Dr inż. |  ( p05181 ) </v>
      </c>
      <c r="V331" s="35"/>
      <c r="W331" s="34" t="s">
        <v>217</v>
      </c>
      <c r="X331" s="35"/>
      <c r="Y331" s="34"/>
      <c r="Z331" s="10"/>
      <c r="AA331" s="20"/>
      <c r="AB331" s="20"/>
      <c r="AC331" s="20"/>
      <c r="AD331" s="20"/>
      <c r="AE331" s="20"/>
      <c r="AF331" s="20"/>
      <c r="AG331" s="20"/>
      <c r="AH331" s="20"/>
      <c r="AI331" s="20"/>
      <c r="AJ331" s="20"/>
      <c r="AK331" s="20"/>
    </row>
    <row r="332" spans="1:37" ht="78">
      <c r="A332" s="151">
        <v>327</v>
      </c>
      <c r="B332" s="20" t="str">
        <f>VLOOKUP(E332,studia!$F$1:$I$10,2,FALSE)</f>
        <v>Elektrotechnika</v>
      </c>
      <c r="C332" s="20" t="str">
        <f>VLOOKUP(E332,studia!$F$1:$I$10,3,FALSE)</f>
        <v>mgr</v>
      </c>
      <c r="D332" s="20" t="str">
        <f>VLOOKUP(E332,studia!$F$1:$I$10,4,FALSE)</f>
        <v>CPE</v>
      </c>
      <c r="E332" s="35" t="s">
        <v>676</v>
      </c>
      <c r="F332" s="157"/>
      <c r="G332" s="35" t="s">
        <v>1632</v>
      </c>
      <c r="H332" s="35" t="s">
        <v>1461</v>
      </c>
      <c r="I332" s="35" t="s">
        <v>1633</v>
      </c>
      <c r="J332" s="35" t="s">
        <v>1459</v>
      </c>
      <c r="K332" s="19" t="str">
        <f>VLOOKUP(J332,Prowadzacy!$F$3:$J$116,2,FALSE)</f>
        <v>Vishnu</v>
      </c>
      <c r="L332" s="19">
        <f>VLOOKUP(J332,Prowadzacy!$F$3:$K$116,3,FALSE)</f>
        <v>0</v>
      </c>
      <c r="M332" s="19" t="str">
        <f>VLOOKUP(J332,Prowadzacy!$F$3:$K$116,4,FALSE)</f>
        <v>Suresh</v>
      </c>
      <c r="N332" s="20" t="str">
        <f>VLOOKUP(J332,Prowadzacy!$F$3:$M$116,8,FALSE)</f>
        <v xml:space="preserve">Vishnu | Suresh | Dr inż. |  ( p05186 ) </v>
      </c>
      <c r="O332" s="19" t="str">
        <f>VLOOKUP(J332,Prowadzacy!$F$3:$K$116,5,FALSE)</f>
        <v>K38W05D02</v>
      </c>
      <c r="P332" s="20">
        <f>VLOOKUP(J332,Prowadzacy!$F$3:$K$116,6,FALSE)</f>
        <v>0</v>
      </c>
      <c r="Q332" s="34" t="s">
        <v>1421</v>
      </c>
      <c r="R332" s="20" t="str">
        <f>VLOOKUP(Q332,Prowadzacy!$F$3:$K$116,2,FALSE)</f>
        <v>Przemysław</v>
      </c>
      <c r="S332" s="20">
        <f>VLOOKUP(Q332,Prowadzacy!$F$3:$K$116,3,FALSE)</f>
        <v>0</v>
      </c>
      <c r="T332" s="20" t="str">
        <f>VLOOKUP(Q332,Prowadzacy!$F$3:$K$116,4,FALSE)</f>
        <v>Janik</v>
      </c>
      <c r="U332" s="20" t="str">
        <f>VLOOKUP(Q332,Prowadzacy!$F$3:$M$116,8,FALSE)</f>
        <v xml:space="preserve">Przemysław | Janik | Dr hab. inż. |  ( 05115 ) </v>
      </c>
      <c r="V332" s="35"/>
      <c r="W332" s="34" t="s">
        <v>217</v>
      </c>
      <c r="X332" s="35"/>
      <c r="Y332" s="34"/>
      <c r="Z332" s="10"/>
      <c r="AA332" s="20"/>
      <c r="AB332" s="20"/>
      <c r="AC332" s="20"/>
      <c r="AD332" s="20"/>
      <c r="AE332" s="20"/>
      <c r="AF332" s="20"/>
      <c r="AG332" s="20"/>
      <c r="AH332" s="20"/>
      <c r="AI332" s="20"/>
      <c r="AJ332" s="20"/>
      <c r="AK332" s="20"/>
    </row>
    <row r="333" spans="1:37" ht="52.5">
      <c r="A333" s="151">
        <v>328</v>
      </c>
      <c r="B333" s="20" t="str">
        <f>VLOOKUP(E333,studia!$F$1:$I$10,2,FALSE)</f>
        <v>Elektrotechnika</v>
      </c>
      <c r="C333" s="20" t="str">
        <f>VLOOKUP(E333,studia!$F$1:$I$10,3,FALSE)</f>
        <v>mgr</v>
      </c>
      <c r="D333" s="20" t="str">
        <f>VLOOKUP(E333,studia!$F$1:$I$10,4,FALSE)</f>
        <v>EEN</v>
      </c>
      <c r="E333" s="35" t="s">
        <v>407</v>
      </c>
      <c r="F333" s="157"/>
      <c r="G333" s="35" t="s">
        <v>514</v>
      </c>
      <c r="H333" s="35" t="s">
        <v>515</v>
      </c>
      <c r="I333" s="35" t="s">
        <v>1634</v>
      </c>
      <c r="J333" s="35" t="s">
        <v>512</v>
      </c>
      <c r="K333" s="19" t="str">
        <f>VLOOKUP(J333,Prowadzacy!$F$3:$J$116,2,FALSE)</f>
        <v>Marta</v>
      </c>
      <c r="L333" s="19" t="str">
        <f>VLOOKUP(J333,Prowadzacy!$F$3:$K$116,3,FALSE)</f>
        <v>Monika</v>
      </c>
      <c r="M333" s="19" t="str">
        <f>VLOOKUP(J333,Prowadzacy!$F$3:$K$116,4,FALSE)</f>
        <v>Bątkiewicz-Pantuła</v>
      </c>
      <c r="N333" s="20" t="str">
        <f>VLOOKUP(J333,Prowadzacy!$F$3:$M$116,8,FALSE)</f>
        <v xml:space="preserve">Marta | Bątkiewicz-Pantuła | Dr inż. |  ( 05298 ) </v>
      </c>
      <c r="O333" s="19" t="str">
        <f>VLOOKUP(J333,Prowadzacy!$F$3:$K$116,5,FALSE)</f>
        <v>K36W05D02</v>
      </c>
      <c r="P333" s="20" t="str">
        <f>VLOOKUP(J333,Prowadzacy!$F$3:$K$116,6,FALSE)</f>
        <v>ZUEiEP</v>
      </c>
      <c r="Q333" s="34" t="s">
        <v>598</v>
      </c>
      <c r="R333" s="20" t="str">
        <f>VLOOKUP(Q333,Prowadzacy!$F$3:$K$116,2,FALSE)</f>
        <v>Kazimierz</v>
      </c>
      <c r="S333" s="20">
        <f>VLOOKUP(Q333,Prowadzacy!$F$3:$K$116,3,FALSE)</f>
        <v>0</v>
      </c>
      <c r="T333" s="20" t="str">
        <f>VLOOKUP(Q333,Prowadzacy!$F$3:$K$116,4,FALSE)</f>
        <v>Herlender</v>
      </c>
      <c r="U333" s="20" t="str">
        <f>VLOOKUP(Q333,Prowadzacy!$F$3:$M$116,8,FALSE)</f>
        <v xml:space="preserve">Kazimierz | Herlender | Dr inż. |  ( 05211 ) </v>
      </c>
      <c r="V333" s="35"/>
      <c r="W333" s="34" t="s">
        <v>217</v>
      </c>
      <c r="X333" s="35"/>
      <c r="Y333" s="34"/>
      <c r="Z333" s="10"/>
      <c r="AA333" s="20"/>
      <c r="AB333" s="20"/>
      <c r="AC333" s="20"/>
      <c r="AD333" s="20"/>
      <c r="AE333" s="20"/>
      <c r="AF333" s="20"/>
      <c r="AG333" s="20"/>
      <c r="AH333" s="20"/>
      <c r="AI333" s="20"/>
      <c r="AJ333" s="20"/>
      <c r="AK333" s="20"/>
    </row>
    <row r="334" spans="1:37" ht="65.25">
      <c r="A334" s="151">
        <v>329</v>
      </c>
      <c r="B334" s="20" t="str">
        <f>VLOOKUP(E334,studia!$F$1:$I$10,2,FALSE)</f>
        <v>Elektrotechnika</v>
      </c>
      <c r="C334" s="20" t="str">
        <f>VLOOKUP(E334,studia!$F$1:$I$10,3,FALSE)</f>
        <v>mgr</v>
      </c>
      <c r="D334" s="20" t="str">
        <f>VLOOKUP(E334,studia!$F$1:$I$10,4,FALSE)</f>
        <v>EEN</v>
      </c>
      <c r="E334" s="35" t="s">
        <v>407</v>
      </c>
      <c r="F334" s="158" t="s">
        <v>2179</v>
      </c>
      <c r="G334" s="35" t="s">
        <v>1773</v>
      </c>
      <c r="H334" s="35" t="s">
        <v>1774</v>
      </c>
      <c r="I334" s="35" t="s">
        <v>1775</v>
      </c>
      <c r="J334" s="35" t="s">
        <v>512</v>
      </c>
      <c r="K334" s="19" t="str">
        <f>VLOOKUP(J334,Prowadzacy!$F$3:$J$116,2,FALSE)</f>
        <v>Marta</v>
      </c>
      <c r="L334" s="19" t="str">
        <f>VLOOKUP(J334,Prowadzacy!$F$3:$K$116,3,FALSE)</f>
        <v>Monika</v>
      </c>
      <c r="M334" s="19" t="str">
        <f>VLOOKUP(J334,Prowadzacy!$F$3:$K$116,4,FALSE)</f>
        <v>Bątkiewicz-Pantuła</v>
      </c>
      <c r="N334" s="20" t="str">
        <f>VLOOKUP(J334,Prowadzacy!$F$3:$M$116,8,FALSE)</f>
        <v xml:space="preserve">Marta | Bątkiewicz-Pantuła | Dr inż. |  ( 05298 ) </v>
      </c>
      <c r="O334" s="19" t="str">
        <f>VLOOKUP(J334,Prowadzacy!$F$3:$K$116,5,FALSE)</f>
        <v>K36W05D02</v>
      </c>
      <c r="P334" s="20" t="str">
        <f>VLOOKUP(J334,Prowadzacy!$F$3:$K$116,6,FALSE)</f>
        <v>ZUEiEP</v>
      </c>
      <c r="Q334" s="34" t="s">
        <v>598</v>
      </c>
      <c r="R334" s="20" t="str">
        <f>VLOOKUP(Q334,Prowadzacy!$F$3:$K$116,2,FALSE)</f>
        <v>Kazimierz</v>
      </c>
      <c r="S334" s="20">
        <f>VLOOKUP(Q334,Prowadzacy!$F$3:$K$116,3,FALSE)</f>
        <v>0</v>
      </c>
      <c r="T334" s="20" t="str">
        <f>VLOOKUP(Q334,Prowadzacy!$F$3:$K$116,4,FALSE)</f>
        <v>Herlender</v>
      </c>
      <c r="U334" s="20" t="str">
        <f>VLOOKUP(Q334,Prowadzacy!$F$3:$M$116,8,FALSE)</f>
        <v xml:space="preserve">Kazimierz | Herlender | Dr inż. |  ( 05211 ) </v>
      </c>
      <c r="V334" s="35"/>
      <c r="W334" s="34" t="s">
        <v>217</v>
      </c>
      <c r="X334" s="35"/>
      <c r="Y334" s="34"/>
      <c r="Z334" s="10"/>
      <c r="AA334" s="20"/>
      <c r="AB334" s="20"/>
      <c r="AC334" s="20"/>
      <c r="AD334" s="20"/>
      <c r="AE334" s="20"/>
      <c r="AF334" s="20"/>
      <c r="AG334" s="20"/>
      <c r="AH334" s="20"/>
      <c r="AI334" s="20"/>
      <c r="AJ334" s="20"/>
      <c r="AK334" s="20"/>
    </row>
    <row r="335" spans="1:37" ht="52.5">
      <c r="A335" s="151">
        <v>330</v>
      </c>
      <c r="B335" s="20" t="str">
        <f>VLOOKUP(E335,studia!$F$1:$I$10,2,FALSE)</f>
        <v>Elektrotechnika</v>
      </c>
      <c r="C335" s="20" t="str">
        <f>VLOOKUP(E335,studia!$F$1:$I$10,3,FALSE)</f>
        <v>mgr</v>
      </c>
      <c r="D335" s="20" t="str">
        <f>VLOOKUP(E335,studia!$F$1:$I$10,4,FALSE)</f>
        <v>EEN</v>
      </c>
      <c r="E335" s="35" t="s">
        <v>407</v>
      </c>
      <c r="F335" s="157"/>
      <c r="G335" s="35" t="s">
        <v>1776</v>
      </c>
      <c r="H335" s="35" t="s">
        <v>1777</v>
      </c>
      <c r="I335" s="35" t="s">
        <v>516</v>
      </c>
      <c r="J335" s="35" t="s">
        <v>512</v>
      </c>
      <c r="K335" s="19" t="str">
        <f>VLOOKUP(J335,Prowadzacy!$F$3:$J$116,2,FALSE)</f>
        <v>Marta</v>
      </c>
      <c r="L335" s="19" t="str">
        <f>VLOOKUP(J335,Prowadzacy!$F$3:$K$116,3,FALSE)</f>
        <v>Monika</v>
      </c>
      <c r="M335" s="19" t="str">
        <f>VLOOKUP(J335,Prowadzacy!$F$3:$K$116,4,FALSE)</f>
        <v>Bątkiewicz-Pantuła</v>
      </c>
      <c r="N335" s="20" t="str">
        <f>VLOOKUP(J335,Prowadzacy!$F$3:$M$116,8,FALSE)</f>
        <v xml:space="preserve">Marta | Bątkiewicz-Pantuła | Dr inż. |  ( 05298 ) </v>
      </c>
      <c r="O335" s="19" t="str">
        <f>VLOOKUP(J335,Prowadzacy!$F$3:$K$116,5,FALSE)</f>
        <v>K36W05D02</v>
      </c>
      <c r="P335" s="20" t="str">
        <f>VLOOKUP(J335,Prowadzacy!$F$3:$K$116,6,FALSE)</f>
        <v>ZUEiEP</v>
      </c>
      <c r="Q335" s="34" t="s">
        <v>598</v>
      </c>
      <c r="R335" s="20" t="str">
        <f>VLOOKUP(Q335,Prowadzacy!$F$3:$K$116,2,FALSE)</f>
        <v>Kazimierz</v>
      </c>
      <c r="S335" s="20">
        <f>VLOOKUP(Q335,Prowadzacy!$F$3:$K$116,3,FALSE)</f>
        <v>0</v>
      </c>
      <c r="T335" s="20" t="str">
        <f>VLOOKUP(Q335,Prowadzacy!$F$3:$K$116,4,FALSE)</f>
        <v>Herlender</v>
      </c>
      <c r="U335" s="20" t="str">
        <f>VLOOKUP(Q335,Prowadzacy!$F$3:$M$116,8,FALSE)</f>
        <v xml:space="preserve">Kazimierz | Herlender | Dr inż. |  ( 05211 ) </v>
      </c>
      <c r="V335" s="35"/>
      <c r="W335" s="34" t="s">
        <v>217</v>
      </c>
      <c r="X335" s="35"/>
      <c r="Y335" s="34"/>
      <c r="Z335" s="10"/>
      <c r="AA335" s="20"/>
      <c r="AB335" s="20"/>
      <c r="AC335" s="20"/>
      <c r="AD335" s="20"/>
      <c r="AE335" s="20"/>
      <c r="AF335" s="20"/>
      <c r="AG335" s="20"/>
      <c r="AH335" s="20"/>
      <c r="AI335" s="20"/>
      <c r="AJ335" s="20"/>
      <c r="AK335" s="20"/>
    </row>
    <row r="336" spans="1:37" ht="90.75">
      <c r="A336" s="151">
        <v>331</v>
      </c>
      <c r="B336" s="20" t="str">
        <f>VLOOKUP(E336,studia!$F$1:$I$10,2,FALSE)</f>
        <v>Elektrotechnika</v>
      </c>
      <c r="C336" s="20" t="str">
        <f>VLOOKUP(E336,studia!$F$1:$I$10,3,FALSE)</f>
        <v>mgr</v>
      </c>
      <c r="D336" s="20" t="str">
        <f>VLOOKUP(E336,studia!$F$1:$I$10,4,FALSE)</f>
        <v>EEN</v>
      </c>
      <c r="E336" s="35" t="s">
        <v>407</v>
      </c>
      <c r="F336" s="158" t="s">
        <v>2179</v>
      </c>
      <c r="G336" s="35" t="s">
        <v>754</v>
      </c>
      <c r="H336" s="35" t="s">
        <v>755</v>
      </c>
      <c r="I336" s="35" t="s">
        <v>756</v>
      </c>
      <c r="J336" s="35" t="s">
        <v>753</v>
      </c>
      <c r="K336" s="19" t="str">
        <f>VLOOKUP(J336,Prowadzacy!$F$3:$J$116,2,FALSE)</f>
        <v>Daniel</v>
      </c>
      <c r="L336" s="19" t="str">
        <f>VLOOKUP(J336,Prowadzacy!$F$3:$K$116,3,FALSE)</f>
        <v>Łukasz</v>
      </c>
      <c r="M336" s="19" t="str">
        <f>VLOOKUP(J336,Prowadzacy!$F$3:$K$116,4,FALSE)</f>
        <v>Bejmert</v>
      </c>
      <c r="N336" s="20" t="str">
        <f>VLOOKUP(J336,Prowadzacy!$F$3:$M$116,8,FALSE)</f>
        <v xml:space="preserve">Daniel | Bejmert | Dr inż. |  ( 05285 ) </v>
      </c>
      <c r="O336" s="19" t="str">
        <f>VLOOKUP(J336,Prowadzacy!$F$3:$K$116,5,FALSE)</f>
        <v>K36W05D02</v>
      </c>
      <c r="P336" s="20" t="str">
        <f>VLOOKUP(J336,Prowadzacy!$F$3:$K$116,6,FALSE)</f>
        <v>ZAS</v>
      </c>
      <c r="Q336" s="34" t="s">
        <v>712</v>
      </c>
      <c r="R336" s="20" t="str">
        <f>VLOOKUP(Q336,Prowadzacy!$F$3:$K$116,2,FALSE)</f>
        <v>Łukasz</v>
      </c>
      <c r="S336" s="20">
        <f>VLOOKUP(Q336,Prowadzacy!$F$3:$K$116,3,FALSE)</f>
        <v>0</v>
      </c>
      <c r="T336" s="20" t="str">
        <f>VLOOKUP(Q336,Prowadzacy!$F$3:$K$116,4,FALSE)</f>
        <v>Staszewski</v>
      </c>
      <c r="U336" s="20" t="str">
        <f>VLOOKUP(Q336,Prowadzacy!$F$3:$M$116,8,FALSE)</f>
        <v xml:space="preserve">Łukasz | Staszewski | Dr inż. |  ( 05410 ) </v>
      </c>
      <c r="V336" s="35"/>
      <c r="W336" s="34" t="s">
        <v>217</v>
      </c>
      <c r="X336" s="35"/>
      <c r="Y336" s="34"/>
      <c r="Z336" s="10"/>
      <c r="AA336" s="20"/>
      <c r="AB336" s="20"/>
      <c r="AC336" s="20"/>
      <c r="AD336" s="20"/>
      <c r="AE336" s="20"/>
      <c r="AF336" s="20"/>
      <c r="AG336" s="20"/>
      <c r="AH336" s="20"/>
      <c r="AI336" s="20"/>
      <c r="AJ336" s="20"/>
      <c r="AK336" s="20"/>
    </row>
    <row r="337" spans="1:37" ht="90.75">
      <c r="A337" s="151">
        <v>332</v>
      </c>
      <c r="B337" s="20" t="str">
        <f>VLOOKUP(E337,studia!$F$1:$I$10,2,FALSE)</f>
        <v>Elektrotechnika</v>
      </c>
      <c r="C337" s="20" t="str">
        <f>VLOOKUP(E337,studia!$F$1:$I$10,3,FALSE)</f>
        <v>mgr</v>
      </c>
      <c r="D337" s="20" t="str">
        <f>VLOOKUP(E337,studia!$F$1:$I$10,4,FALSE)</f>
        <v>EEN</v>
      </c>
      <c r="E337" s="35" t="s">
        <v>407</v>
      </c>
      <c r="F337" s="158" t="s">
        <v>2179</v>
      </c>
      <c r="G337" s="35" t="s">
        <v>802</v>
      </c>
      <c r="H337" s="35" t="s">
        <v>803</v>
      </c>
      <c r="I337" s="35" t="s">
        <v>1635</v>
      </c>
      <c r="J337" s="35" t="s">
        <v>753</v>
      </c>
      <c r="K337" s="19" t="str">
        <f>VLOOKUP(J337,Prowadzacy!$F$3:$J$116,2,FALSE)</f>
        <v>Daniel</v>
      </c>
      <c r="L337" s="19" t="str">
        <f>VLOOKUP(J337,Prowadzacy!$F$3:$K$116,3,FALSE)</f>
        <v>Łukasz</v>
      </c>
      <c r="M337" s="19" t="str">
        <f>VLOOKUP(J337,Prowadzacy!$F$3:$K$116,4,FALSE)</f>
        <v>Bejmert</v>
      </c>
      <c r="N337" s="20" t="str">
        <f>VLOOKUP(J337,Prowadzacy!$F$3:$M$116,8,FALSE)</f>
        <v xml:space="preserve">Daniel | Bejmert | Dr inż. |  ( 05285 ) </v>
      </c>
      <c r="O337" s="19" t="str">
        <f>VLOOKUP(J337,Prowadzacy!$F$3:$K$116,5,FALSE)</f>
        <v>K36W05D02</v>
      </c>
      <c r="P337" s="20" t="str">
        <f>VLOOKUP(J337,Prowadzacy!$F$3:$K$116,6,FALSE)</f>
        <v>ZAS</v>
      </c>
      <c r="Q337" s="34" t="s">
        <v>703</v>
      </c>
      <c r="R337" s="20" t="str">
        <f>VLOOKUP(Q337,Prowadzacy!$F$3:$K$116,2,FALSE)</f>
        <v>Paweł</v>
      </c>
      <c r="S337" s="20" t="str">
        <f>VLOOKUP(Q337,Prowadzacy!$F$3:$K$116,3,FALSE)</f>
        <v>Adam</v>
      </c>
      <c r="T337" s="20" t="str">
        <f>VLOOKUP(Q337,Prowadzacy!$F$3:$K$116,4,FALSE)</f>
        <v>Regulski</v>
      </c>
      <c r="U337" s="20" t="str">
        <f>VLOOKUP(Q337,Prowadzacy!$F$3:$M$116,8,FALSE)</f>
        <v xml:space="preserve">Paweł | Regulski | Dr inż. |  ( 52340 ) </v>
      </c>
      <c r="V337" s="35"/>
      <c r="W337" s="34" t="s">
        <v>217</v>
      </c>
      <c r="X337" s="35"/>
      <c r="Y337" s="34"/>
      <c r="Z337" s="10"/>
      <c r="AA337" s="20"/>
      <c r="AB337" s="20"/>
      <c r="AC337" s="20"/>
      <c r="AD337" s="20"/>
      <c r="AE337" s="20"/>
      <c r="AF337" s="20"/>
      <c r="AG337" s="20"/>
      <c r="AH337" s="20"/>
      <c r="AI337" s="20"/>
      <c r="AJ337" s="20"/>
      <c r="AK337" s="20"/>
    </row>
    <row r="338" spans="1:37" ht="116.25">
      <c r="A338" s="151">
        <v>333</v>
      </c>
      <c r="B338" s="20" t="str">
        <f>VLOOKUP(E338,studia!$F$1:$I$10,2,FALSE)</f>
        <v>Elektrotechnika</v>
      </c>
      <c r="C338" s="20" t="str">
        <f>VLOOKUP(E338,studia!$F$1:$I$10,3,FALSE)</f>
        <v>mgr</v>
      </c>
      <c r="D338" s="20" t="str">
        <f>VLOOKUP(E338,studia!$F$1:$I$10,4,FALSE)</f>
        <v>EEN</v>
      </c>
      <c r="E338" s="35" t="s">
        <v>407</v>
      </c>
      <c r="F338" s="158" t="s">
        <v>2179</v>
      </c>
      <c r="G338" s="35" t="s">
        <v>804</v>
      </c>
      <c r="H338" s="35" t="s">
        <v>805</v>
      </c>
      <c r="I338" s="35" t="s">
        <v>806</v>
      </c>
      <c r="J338" s="35" t="s">
        <v>753</v>
      </c>
      <c r="K338" s="19" t="str">
        <f>VLOOKUP(J338,Prowadzacy!$F$3:$J$116,2,FALSE)</f>
        <v>Daniel</v>
      </c>
      <c r="L338" s="19" t="str">
        <f>VLOOKUP(J338,Prowadzacy!$F$3:$K$116,3,FALSE)</f>
        <v>Łukasz</v>
      </c>
      <c r="M338" s="19" t="str">
        <f>VLOOKUP(J338,Prowadzacy!$F$3:$K$116,4,FALSE)</f>
        <v>Bejmert</v>
      </c>
      <c r="N338" s="20" t="str">
        <f>VLOOKUP(J338,Prowadzacy!$F$3:$M$116,8,FALSE)</f>
        <v xml:space="preserve">Daniel | Bejmert | Dr inż. |  ( 05285 ) </v>
      </c>
      <c r="O338" s="19" t="str">
        <f>VLOOKUP(J338,Prowadzacy!$F$3:$K$116,5,FALSE)</f>
        <v>K36W05D02</v>
      </c>
      <c r="P338" s="20" t="str">
        <f>VLOOKUP(J338,Prowadzacy!$F$3:$K$116,6,FALSE)</f>
        <v>ZAS</v>
      </c>
      <c r="Q338" s="34" t="s">
        <v>703</v>
      </c>
      <c r="R338" s="20" t="str">
        <f>VLOOKUP(Q338,Prowadzacy!$F$3:$K$116,2,FALSE)</f>
        <v>Paweł</v>
      </c>
      <c r="S338" s="20" t="str">
        <f>VLOOKUP(Q338,Prowadzacy!$F$3:$K$116,3,FALSE)</f>
        <v>Adam</v>
      </c>
      <c r="T338" s="20" t="str">
        <f>VLOOKUP(Q338,Prowadzacy!$F$3:$K$116,4,FALSE)</f>
        <v>Regulski</v>
      </c>
      <c r="U338" s="20" t="str">
        <f>VLOOKUP(Q338,Prowadzacy!$F$3:$M$116,8,FALSE)</f>
        <v xml:space="preserve">Paweł | Regulski | Dr inż. |  ( 52340 ) </v>
      </c>
      <c r="V338" s="35"/>
      <c r="W338" s="34" t="s">
        <v>217</v>
      </c>
      <c r="X338" s="35"/>
      <c r="Y338" s="34"/>
      <c r="Z338" s="10"/>
      <c r="AA338" s="20"/>
      <c r="AB338" s="20"/>
      <c r="AC338" s="20"/>
      <c r="AD338" s="20"/>
      <c r="AE338" s="20"/>
      <c r="AF338" s="20"/>
      <c r="AG338" s="20"/>
      <c r="AH338" s="20"/>
      <c r="AI338" s="20"/>
      <c r="AJ338" s="20"/>
      <c r="AK338" s="20"/>
    </row>
    <row r="339" spans="1:37" ht="103.5">
      <c r="A339" s="151">
        <v>334</v>
      </c>
      <c r="B339" s="20" t="str">
        <f>VLOOKUP(E339,studia!$F$1:$I$10,2,FALSE)</f>
        <v>Elektrotechnika</v>
      </c>
      <c r="C339" s="20" t="str">
        <f>VLOOKUP(E339,studia!$F$1:$I$10,3,FALSE)</f>
        <v>mgr</v>
      </c>
      <c r="D339" s="20" t="str">
        <f>VLOOKUP(E339,studia!$F$1:$I$10,4,FALSE)</f>
        <v>EEN</v>
      </c>
      <c r="E339" s="35" t="s">
        <v>407</v>
      </c>
      <c r="F339" s="158" t="s">
        <v>2179</v>
      </c>
      <c r="G339" s="35" t="s">
        <v>436</v>
      </c>
      <c r="H339" s="35" t="s">
        <v>437</v>
      </c>
      <c r="I339" s="35" t="s">
        <v>438</v>
      </c>
      <c r="J339" s="35" t="s">
        <v>439</v>
      </c>
      <c r="K339" s="19" t="str">
        <f>VLOOKUP(J339,Prowadzacy!$F$3:$J$116,2,FALSE)</f>
        <v>Małgorzata</v>
      </c>
      <c r="L339" s="19" t="str">
        <f>VLOOKUP(J339,Prowadzacy!$F$3:$K$116,3,FALSE)</f>
        <v>Anna</v>
      </c>
      <c r="M339" s="19" t="str">
        <f>VLOOKUP(J339,Prowadzacy!$F$3:$K$116,4,FALSE)</f>
        <v>Bielówka</v>
      </c>
      <c r="N339" s="20" t="str">
        <f>VLOOKUP(J339,Prowadzacy!$F$3:$M$116,8,FALSE)</f>
        <v xml:space="preserve">Małgorzata | Bielówka | Dr inż. |  ( 05286 ) </v>
      </c>
      <c r="O339" s="19" t="str">
        <f>VLOOKUP(J339,Prowadzacy!$F$3:$K$116,5,FALSE)</f>
        <v>K36W05D02</v>
      </c>
      <c r="P339" s="20" t="str">
        <f>VLOOKUP(J339,Prowadzacy!$F$3:$K$116,6,FALSE)</f>
        <v>ZUEiEP</v>
      </c>
      <c r="Q339" s="34" t="s">
        <v>598</v>
      </c>
      <c r="R339" s="20" t="str">
        <f>VLOOKUP(Q339,Prowadzacy!$F$3:$K$116,2,FALSE)</f>
        <v>Kazimierz</v>
      </c>
      <c r="S339" s="20">
        <f>VLOOKUP(Q339,Prowadzacy!$F$3:$K$116,3,FALSE)</f>
        <v>0</v>
      </c>
      <c r="T339" s="20" t="str">
        <f>VLOOKUP(Q339,Prowadzacy!$F$3:$K$116,4,FALSE)</f>
        <v>Herlender</v>
      </c>
      <c r="U339" s="20" t="str">
        <f>VLOOKUP(Q339,Prowadzacy!$F$3:$M$116,8,FALSE)</f>
        <v xml:space="preserve">Kazimierz | Herlender | Dr inż. |  ( 05211 ) </v>
      </c>
      <c r="V339" s="35"/>
      <c r="W339" s="34" t="s">
        <v>217</v>
      </c>
      <c r="X339" s="35"/>
      <c r="Y339" s="34"/>
      <c r="Z339" s="10"/>
      <c r="AA339" s="20"/>
      <c r="AB339" s="20"/>
      <c r="AC339" s="20"/>
      <c r="AD339" s="20"/>
      <c r="AE339" s="20"/>
      <c r="AF339" s="20"/>
      <c r="AG339" s="20"/>
      <c r="AH339" s="20"/>
      <c r="AI339" s="20"/>
      <c r="AJ339" s="20"/>
      <c r="AK339" s="20"/>
    </row>
    <row r="340" spans="1:37" ht="103.5">
      <c r="A340" s="151">
        <v>335</v>
      </c>
      <c r="B340" s="20" t="str">
        <f>VLOOKUP(E340,studia!$F$1:$I$10,2,FALSE)</f>
        <v>Elektrotechnika</v>
      </c>
      <c r="C340" s="20" t="str">
        <f>VLOOKUP(E340,studia!$F$1:$I$10,3,FALSE)</f>
        <v>mgr</v>
      </c>
      <c r="D340" s="20" t="str">
        <f>VLOOKUP(E340,studia!$F$1:$I$10,4,FALSE)</f>
        <v>EEN</v>
      </c>
      <c r="E340" s="35" t="s">
        <v>407</v>
      </c>
      <c r="F340" s="158" t="s">
        <v>2179</v>
      </c>
      <c r="G340" s="35" t="s">
        <v>440</v>
      </c>
      <c r="H340" s="35" t="s">
        <v>441</v>
      </c>
      <c r="I340" s="35" t="s">
        <v>442</v>
      </c>
      <c r="J340" s="35" t="s">
        <v>439</v>
      </c>
      <c r="K340" s="19" t="str">
        <f>VLOOKUP(J340,Prowadzacy!$F$3:$J$116,2,FALSE)</f>
        <v>Małgorzata</v>
      </c>
      <c r="L340" s="19" t="str">
        <f>VLOOKUP(J340,Prowadzacy!$F$3:$K$116,3,FALSE)</f>
        <v>Anna</v>
      </c>
      <c r="M340" s="19" t="str">
        <f>VLOOKUP(J340,Prowadzacy!$F$3:$K$116,4,FALSE)</f>
        <v>Bielówka</v>
      </c>
      <c r="N340" s="20" t="str">
        <f>VLOOKUP(J340,Prowadzacy!$F$3:$M$116,8,FALSE)</f>
        <v xml:space="preserve">Małgorzata | Bielówka | Dr inż. |  ( 05286 ) </v>
      </c>
      <c r="O340" s="19" t="str">
        <f>VLOOKUP(J340,Prowadzacy!$F$3:$K$116,5,FALSE)</f>
        <v>K36W05D02</v>
      </c>
      <c r="P340" s="20" t="str">
        <f>VLOOKUP(J340,Prowadzacy!$F$3:$K$116,6,FALSE)</f>
        <v>ZUEiEP</v>
      </c>
      <c r="Q340" s="34" t="s">
        <v>598</v>
      </c>
      <c r="R340" s="20" t="str">
        <f>VLOOKUP(Q340,Prowadzacy!$F$3:$K$116,2,FALSE)</f>
        <v>Kazimierz</v>
      </c>
      <c r="S340" s="20">
        <f>VLOOKUP(Q340,Prowadzacy!$F$3:$K$116,3,FALSE)</f>
        <v>0</v>
      </c>
      <c r="T340" s="20" t="str">
        <f>VLOOKUP(Q340,Prowadzacy!$F$3:$K$116,4,FALSE)</f>
        <v>Herlender</v>
      </c>
      <c r="U340" s="20" t="str">
        <f>VLOOKUP(Q340,Prowadzacy!$F$3:$M$116,8,FALSE)</f>
        <v xml:space="preserve">Kazimierz | Herlender | Dr inż. |  ( 05211 ) </v>
      </c>
      <c r="V340" s="35"/>
      <c r="W340" s="34" t="s">
        <v>217</v>
      </c>
      <c r="X340" s="35"/>
      <c r="Y340" s="34"/>
      <c r="Z340" s="10"/>
      <c r="AA340" s="20"/>
      <c r="AB340" s="20"/>
      <c r="AC340" s="20"/>
      <c r="AD340" s="20"/>
      <c r="AE340" s="20"/>
      <c r="AF340" s="20"/>
      <c r="AG340" s="20"/>
      <c r="AH340" s="20"/>
      <c r="AI340" s="20"/>
      <c r="AJ340" s="20"/>
      <c r="AK340" s="20"/>
    </row>
    <row r="341" spans="1:37" ht="90.75">
      <c r="A341" s="151">
        <v>336</v>
      </c>
      <c r="B341" s="20" t="str">
        <f>VLOOKUP(E341,studia!$F$1:$I$10,2,FALSE)</f>
        <v>Elektrotechnika</v>
      </c>
      <c r="C341" s="20" t="str">
        <f>VLOOKUP(E341,studia!$F$1:$I$10,3,FALSE)</f>
        <v>mgr</v>
      </c>
      <c r="D341" s="20" t="str">
        <f>VLOOKUP(E341,studia!$F$1:$I$10,4,FALSE)</f>
        <v>EEN</v>
      </c>
      <c r="E341" s="35" t="s">
        <v>407</v>
      </c>
      <c r="F341" s="158" t="s">
        <v>2179</v>
      </c>
      <c r="G341" s="35" t="s">
        <v>443</v>
      </c>
      <c r="H341" s="35" t="s">
        <v>444</v>
      </c>
      <c r="I341" s="35" t="s">
        <v>445</v>
      </c>
      <c r="J341" s="35" t="s">
        <v>439</v>
      </c>
      <c r="K341" s="19" t="str">
        <f>VLOOKUP(J341,Prowadzacy!$F$3:$J$116,2,FALSE)</f>
        <v>Małgorzata</v>
      </c>
      <c r="L341" s="19" t="str">
        <f>VLOOKUP(J341,Prowadzacy!$F$3:$K$116,3,FALSE)</f>
        <v>Anna</v>
      </c>
      <c r="M341" s="19" t="str">
        <f>VLOOKUP(J341,Prowadzacy!$F$3:$K$116,4,FALSE)</f>
        <v>Bielówka</v>
      </c>
      <c r="N341" s="20" t="str">
        <f>VLOOKUP(J341,Prowadzacy!$F$3:$M$116,8,FALSE)</f>
        <v xml:space="preserve">Małgorzata | Bielówka | Dr inż. |  ( 05286 ) </v>
      </c>
      <c r="O341" s="19" t="str">
        <f>VLOOKUP(J341,Prowadzacy!$F$3:$K$116,5,FALSE)</f>
        <v>K36W05D02</v>
      </c>
      <c r="P341" s="20" t="str">
        <f>VLOOKUP(J341,Prowadzacy!$F$3:$K$116,6,FALSE)</f>
        <v>ZUEiEP</v>
      </c>
      <c r="Q341" s="34" t="s">
        <v>512</v>
      </c>
      <c r="R341" s="20" t="str">
        <f>VLOOKUP(Q341,Prowadzacy!$F$3:$K$116,2,FALSE)</f>
        <v>Marta</v>
      </c>
      <c r="S341" s="20" t="str">
        <f>VLOOKUP(Q341,Prowadzacy!$F$3:$K$116,3,FALSE)</f>
        <v>Monika</v>
      </c>
      <c r="T341" s="20" t="str">
        <f>VLOOKUP(Q341,Prowadzacy!$F$3:$K$116,4,FALSE)</f>
        <v>Bątkiewicz-Pantuła</v>
      </c>
      <c r="U341" s="20" t="str">
        <f>VLOOKUP(Q341,Prowadzacy!$F$3:$M$116,8,FALSE)</f>
        <v xml:space="preserve">Marta | Bątkiewicz-Pantuła | Dr inż. |  ( 05298 ) </v>
      </c>
      <c r="V341" s="35"/>
      <c r="W341" s="34" t="s">
        <v>217</v>
      </c>
      <c r="X341" s="35"/>
      <c r="Y341" s="34"/>
      <c r="Z341" s="10"/>
      <c r="AA341" s="20"/>
      <c r="AB341" s="20"/>
      <c r="AC341" s="20"/>
      <c r="AD341" s="20"/>
      <c r="AE341" s="20"/>
      <c r="AF341" s="20"/>
      <c r="AG341" s="20"/>
      <c r="AH341" s="20"/>
      <c r="AI341" s="20"/>
      <c r="AJ341" s="20"/>
      <c r="AK341" s="20"/>
    </row>
    <row r="342" spans="1:37" ht="78">
      <c r="A342" s="151">
        <v>337</v>
      </c>
      <c r="B342" s="20" t="str">
        <f>VLOOKUP(E342,studia!$F$1:$I$10,2,FALSE)</f>
        <v>Elektrotechnika</v>
      </c>
      <c r="C342" s="20" t="str">
        <f>VLOOKUP(E342,studia!$F$1:$I$10,3,FALSE)</f>
        <v>mgr</v>
      </c>
      <c r="D342" s="20" t="str">
        <f>VLOOKUP(E342,studia!$F$1:$I$10,4,FALSE)</f>
        <v>EEN</v>
      </c>
      <c r="E342" s="35" t="s">
        <v>407</v>
      </c>
      <c r="F342" s="157"/>
      <c r="G342" s="35" t="s">
        <v>446</v>
      </c>
      <c r="H342" s="35" t="s">
        <v>447</v>
      </c>
      <c r="I342" s="35" t="s">
        <v>448</v>
      </c>
      <c r="J342" s="35" t="s">
        <v>439</v>
      </c>
      <c r="K342" s="19" t="str">
        <f>VLOOKUP(J342,Prowadzacy!$F$3:$J$116,2,FALSE)</f>
        <v>Małgorzata</v>
      </c>
      <c r="L342" s="19" t="str">
        <f>VLOOKUP(J342,Prowadzacy!$F$3:$K$116,3,FALSE)</f>
        <v>Anna</v>
      </c>
      <c r="M342" s="19" t="str">
        <f>VLOOKUP(J342,Prowadzacy!$F$3:$K$116,4,FALSE)</f>
        <v>Bielówka</v>
      </c>
      <c r="N342" s="20" t="str">
        <f>VLOOKUP(J342,Prowadzacy!$F$3:$M$116,8,FALSE)</f>
        <v xml:space="preserve">Małgorzata | Bielówka | Dr inż. |  ( 05286 ) </v>
      </c>
      <c r="O342" s="19" t="str">
        <f>VLOOKUP(J342,Prowadzacy!$F$3:$K$116,5,FALSE)</f>
        <v>K36W05D02</v>
      </c>
      <c r="P342" s="20" t="str">
        <f>VLOOKUP(J342,Prowadzacy!$F$3:$K$116,6,FALSE)</f>
        <v>ZUEiEP</v>
      </c>
      <c r="Q342" s="34" t="s">
        <v>637</v>
      </c>
      <c r="R342" s="20" t="str">
        <f>VLOOKUP(Q342,Prowadzacy!$F$3:$K$116,2,FALSE)</f>
        <v>Mirosław</v>
      </c>
      <c r="S342" s="20" t="str">
        <f>VLOOKUP(Q342,Prowadzacy!$F$3:$K$116,3,FALSE)</f>
        <v>Marian</v>
      </c>
      <c r="T342" s="20" t="str">
        <f>VLOOKUP(Q342,Prowadzacy!$F$3:$K$116,4,FALSE)</f>
        <v>Kobusiński</v>
      </c>
      <c r="U342" s="20" t="str">
        <f>VLOOKUP(Q342,Prowadzacy!$F$3:$M$116,8,FALSE)</f>
        <v xml:space="preserve">Mirosław | Kobusiński | Mgr inż. |  ( 05218 ) </v>
      </c>
      <c r="V342" s="35"/>
      <c r="W342" s="34" t="s">
        <v>217</v>
      </c>
      <c r="X342" s="35"/>
      <c r="Y342" s="34"/>
      <c r="Z342" s="10"/>
      <c r="AA342" s="20"/>
      <c r="AB342" s="20"/>
      <c r="AC342" s="20"/>
      <c r="AD342" s="20"/>
      <c r="AE342" s="20"/>
      <c r="AF342" s="20"/>
      <c r="AG342" s="20"/>
      <c r="AH342" s="20"/>
      <c r="AI342" s="20"/>
      <c r="AJ342" s="20"/>
      <c r="AK342" s="20"/>
    </row>
    <row r="343" spans="1:37" ht="65.25">
      <c r="A343" s="151">
        <v>338</v>
      </c>
      <c r="B343" s="20" t="str">
        <f>VLOOKUP(E343,studia!$F$1:$I$10,2,FALSE)</f>
        <v>Elektrotechnika</v>
      </c>
      <c r="C343" s="20" t="str">
        <f>VLOOKUP(E343,studia!$F$1:$I$10,3,FALSE)</f>
        <v>mgr</v>
      </c>
      <c r="D343" s="20" t="str">
        <f>VLOOKUP(E343,studia!$F$1:$I$10,4,FALSE)</f>
        <v>EEN</v>
      </c>
      <c r="E343" s="35" t="s">
        <v>407</v>
      </c>
      <c r="F343" s="157"/>
      <c r="G343" s="35" t="s">
        <v>738</v>
      </c>
      <c r="H343" s="35" t="s">
        <v>739</v>
      </c>
      <c r="I343" s="35" t="s">
        <v>740</v>
      </c>
      <c r="J343" s="35" t="s">
        <v>732</v>
      </c>
      <c r="K343" s="19" t="str">
        <f>VLOOKUP(J343,Prowadzacy!$F$3:$J$116,2,FALSE)</f>
        <v>Bartosz</v>
      </c>
      <c r="L343" s="19" t="str">
        <f>VLOOKUP(J343,Prowadzacy!$F$3:$K$116,3,FALSE)</f>
        <v>Jan</v>
      </c>
      <c r="M343" s="19" t="str">
        <f>VLOOKUP(J343,Prowadzacy!$F$3:$K$116,4,FALSE)</f>
        <v>Brusiłowicz</v>
      </c>
      <c r="N343" s="20" t="str">
        <f>VLOOKUP(J343,Prowadzacy!$F$3:$M$116,8,FALSE)</f>
        <v xml:space="preserve">Bartosz | Brusiłowicz | Dr inż. |  ( 05413 ) </v>
      </c>
      <c r="O343" s="19" t="str">
        <f>VLOOKUP(J343,Prowadzacy!$F$3:$K$116,5,FALSE)</f>
        <v>K36W05D02</v>
      </c>
      <c r="P343" s="20" t="str">
        <f>VLOOKUP(J343,Prowadzacy!$F$3:$K$116,6,FALSE)</f>
        <v>ZAS</v>
      </c>
      <c r="Q343" s="34" t="s">
        <v>753</v>
      </c>
      <c r="R343" s="20" t="str">
        <f>VLOOKUP(Q343,Prowadzacy!$F$3:$K$116,2,FALSE)</f>
        <v>Daniel</v>
      </c>
      <c r="S343" s="20" t="str">
        <f>VLOOKUP(Q343,Prowadzacy!$F$3:$K$116,3,FALSE)</f>
        <v>Łukasz</v>
      </c>
      <c r="T343" s="20" t="str">
        <f>VLOOKUP(Q343,Prowadzacy!$F$3:$K$116,4,FALSE)</f>
        <v>Bejmert</v>
      </c>
      <c r="U343" s="20" t="str">
        <f>VLOOKUP(Q343,Prowadzacy!$F$3:$M$116,8,FALSE)</f>
        <v xml:space="preserve">Daniel | Bejmert | Dr inż. |  ( 05285 ) </v>
      </c>
      <c r="V343" s="35"/>
      <c r="W343" s="34" t="s">
        <v>217</v>
      </c>
      <c r="X343" s="35"/>
      <c r="Y343" s="34"/>
      <c r="Z343" s="10"/>
      <c r="AA343" s="20"/>
      <c r="AB343" s="20"/>
      <c r="AC343" s="20"/>
      <c r="AD343" s="20"/>
      <c r="AE343" s="20"/>
      <c r="AF343" s="20"/>
      <c r="AG343" s="20"/>
      <c r="AH343" s="20"/>
      <c r="AI343" s="20"/>
      <c r="AJ343" s="20"/>
      <c r="AK343" s="20"/>
    </row>
    <row r="344" spans="1:37" ht="65.25">
      <c r="A344" s="151">
        <v>339</v>
      </c>
      <c r="B344" s="20" t="str">
        <f>VLOOKUP(E344,studia!$F$1:$I$10,2,FALSE)</f>
        <v>Elektrotechnika</v>
      </c>
      <c r="C344" s="20" t="str">
        <f>VLOOKUP(E344,studia!$F$1:$I$10,3,FALSE)</f>
        <v>mgr</v>
      </c>
      <c r="D344" s="20" t="str">
        <f>VLOOKUP(E344,studia!$F$1:$I$10,4,FALSE)</f>
        <v>EEN</v>
      </c>
      <c r="E344" s="35" t="s">
        <v>407</v>
      </c>
      <c r="F344" s="157"/>
      <c r="G344" s="35" t="s">
        <v>790</v>
      </c>
      <c r="H344" s="35" t="s">
        <v>791</v>
      </c>
      <c r="I344" s="35" t="s">
        <v>792</v>
      </c>
      <c r="J344" s="35" t="s">
        <v>732</v>
      </c>
      <c r="K344" s="19" t="str">
        <f>VLOOKUP(J344,Prowadzacy!$F$3:$J$116,2,FALSE)</f>
        <v>Bartosz</v>
      </c>
      <c r="L344" s="19" t="str">
        <f>VLOOKUP(J344,Prowadzacy!$F$3:$K$116,3,FALSE)</f>
        <v>Jan</v>
      </c>
      <c r="M344" s="19" t="str">
        <f>VLOOKUP(J344,Prowadzacy!$F$3:$K$116,4,FALSE)</f>
        <v>Brusiłowicz</v>
      </c>
      <c r="N344" s="20" t="str">
        <f>VLOOKUP(J344,Prowadzacy!$F$3:$M$116,8,FALSE)</f>
        <v xml:space="preserve">Bartosz | Brusiłowicz | Dr inż. |  ( 05413 ) </v>
      </c>
      <c r="O344" s="19" t="str">
        <f>VLOOKUP(J344,Prowadzacy!$F$3:$K$116,5,FALSE)</f>
        <v>K36W05D02</v>
      </c>
      <c r="P344" s="20" t="str">
        <f>VLOOKUP(J344,Prowadzacy!$F$3:$K$116,6,FALSE)</f>
        <v>ZAS</v>
      </c>
      <c r="Q344" s="34" t="s">
        <v>753</v>
      </c>
      <c r="R344" s="20" t="str">
        <f>VLOOKUP(Q344,Prowadzacy!$F$3:$K$116,2,FALSE)</f>
        <v>Daniel</v>
      </c>
      <c r="S344" s="20" t="str">
        <f>VLOOKUP(Q344,Prowadzacy!$F$3:$K$116,3,FALSE)</f>
        <v>Łukasz</v>
      </c>
      <c r="T344" s="20" t="str">
        <f>VLOOKUP(Q344,Prowadzacy!$F$3:$K$116,4,FALSE)</f>
        <v>Bejmert</v>
      </c>
      <c r="U344" s="20" t="str">
        <f>VLOOKUP(Q344,Prowadzacy!$F$3:$M$116,8,FALSE)</f>
        <v xml:space="preserve">Daniel | Bejmert | Dr inż. |  ( 05285 ) </v>
      </c>
      <c r="V344" s="35"/>
      <c r="W344" s="34" t="s">
        <v>217</v>
      </c>
      <c r="X344" s="35"/>
      <c r="Y344" s="34"/>
      <c r="Z344" s="10"/>
      <c r="AA344" s="20"/>
      <c r="AB344" s="20"/>
      <c r="AC344" s="20"/>
      <c r="AD344" s="20"/>
      <c r="AE344" s="20"/>
      <c r="AF344" s="20"/>
      <c r="AG344" s="20"/>
      <c r="AH344" s="20"/>
      <c r="AI344" s="20"/>
      <c r="AJ344" s="20"/>
      <c r="AK344" s="20"/>
    </row>
    <row r="345" spans="1:37" ht="65.25">
      <c r="A345" s="151">
        <v>340</v>
      </c>
      <c r="B345" s="20" t="str">
        <f>VLOOKUP(E345,studia!$F$1:$I$10,2,FALSE)</f>
        <v>Elektrotechnika</v>
      </c>
      <c r="C345" s="20" t="str">
        <f>VLOOKUP(E345,studia!$F$1:$I$10,3,FALSE)</f>
        <v>mgr</v>
      </c>
      <c r="D345" s="20" t="str">
        <f>VLOOKUP(E345,studia!$F$1:$I$10,4,FALSE)</f>
        <v>EEN</v>
      </c>
      <c r="E345" s="35" t="s">
        <v>407</v>
      </c>
      <c r="F345" s="158" t="s">
        <v>2179</v>
      </c>
      <c r="G345" s="35" t="s">
        <v>1636</v>
      </c>
      <c r="H345" s="35" t="s">
        <v>475</v>
      </c>
      <c r="I345" s="35" t="s">
        <v>1778</v>
      </c>
      <c r="J345" s="35" t="s">
        <v>471</v>
      </c>
      <c r="K345" s="19" t="str">
        <f>VLOOKUP(J345,Prowadzacy!$F$3:$J$116,2,FALSE)</f>
        <v>Joanna</v>
      </c>
      <c r="L345" s="19" t="str">
        <f>VLOOKUP(J345,Prowadzacy!$F$3:$K$116,3,FALSE)</f>
        <v>Karolina</v>
      </c>
      <c r="M345" s="19" t="str">
        <f>VLOOKUP(J345,Prowadzacy!$F$3:$K$116,4,FALSE)</f>
        <v>Budzisz</v>
      </c>
      <c r="N345" s="20" t="str">
        <f>VLOOKUP(J345,Prowadzacy!$F$3:$M$116,8,FALSE)</f>
        <v xml:space="preserve">Joanna | Budzisz | Dr inż. |  ( 05404 ) </v>
      </c>
      <c r="O345" s="19" t="str">
        <f>VLOOKUP(J345,Prowadzacy!$F$3:$K$116,5,FALSE)</f>
        <v>K36W05D02</v>
      </c>
      <c r="P345" s="20" t="str">
        <f>VLOOKUP(J345,Prowadzacy!$F$3:$K$116,6,FALSE)</f>
        <v>ZUEiEP</v>
      </c>
      <c r="Q345" s="34" t="s">
        <v>914</v>
      </c>
      <c r="R345" s="20" t="str">
        <f>VLOOKUP(Q345,Prowadzacy!$F$3:$K$116,2,FALSE)</f>
        <v>Marek</v>
      </c>
      <c r="S345" s="20" t="str">
        <f>VLOOKUP(Q345,Prowadzacy!$F$3:$K$116,3,FALSE)</f>
        <v>Aleksander</v>
      </c>
      <c r="T345" s="20" t="str">
        <f>VLOOKUP(Q345,Prowadzacy!$F$3:$K$116,4,FALSE)</f>
        <v>Kott</v>
      </c>
      <c r="U345" s="20" t="str">
        <f>VLOOKUP(Q345,Prowadzacy!$F$3:$M$116,8,FALSE)</f>
        <v xml:space="preserve">Marek | Kott | Dr inż. |  ( 05297 ) </v>
      </c>
      <c r="V345" s="35"/>
      <c r="W345" s="34" t="s">
        <v>217</v>
      </c>
      <c r="X345" s="35"/>
      <c r="Y345" s="34"/>
      <c r="Z345" s="10"/>
      <c r="AA345" s="20"/>
      <c r="AB345" s="20"/>
      <c r="AC345" s="20"/>
      <c r="AD345" s="20"/>
      <c r="AE345" s="20"/>
      <c r="AF345" s="20"/>
      <c r="AG345" s="20"/>
      <c r="AH345" s="20"/>
      <c r="AI345" s="20"/>
      <c r="AJ345" s="20"/>
      <c r="AK345" s="20"/>
    </row>
    <row r="346" spans="1:37" ht="52.5">
      <c r="A346" s="151">
        <v>341</v>
      </c>
      <c r="B346" s="20" t="str">
        <f>VLOOKUP(E346,studia!$F$1:$I$10,2,FALSE)</f>
        <v>Elektrotechnika</v>
      </c>
      <c r="C346" s="20" t="str">
        <f>VLOOKUP(E346,studia!$F$1:$I$10,3,FALSE)</f>
        <v>mgr</v>
      </c>
      <c r="D346" s="20" t="str">
        <f>VLOOKUP(E346,studia!$F$1:$I$10,4,FALSE)</f>
        <v>EEN</v>
      </c>
      <c r="E346" s="35" t="s">
        <v>407</v>
      </c>
      <c r="F346" s="158" t="s">
        <v>2179</v>
      </c>
      <c r="G346" s="35" t="s">
        <v>616</v>
      </c>
      <c r="H346" s="35" t="s">
        <v>617</v>
      </c>
      <c r="I346" s="35" t="s">
        <v>1558</v>
      </c>
      <c r="J346" s="35" t="s">
        <v>611</v>
      </c>
      <c r="K346" s="19" t="str">
        <f>VLOOKUP(J346,Prowadzacy!$F$3:$J$116,2,FALSE)</f>
        <v>Grażyna</v>
      </c>
      <c r="L346" s="19" t="str">
        <f>VLOOKUP(J346,Prowadzacy!$F$3:$K$116,3,FALSE)</f>
        <v>Zuzanna</v>
      </c>
      <c r="M346" s="19" t="str">
        <f>VLOOKUP(J346,Prowadzacy!$F$3:$K$116,4,FALSE)</f>
        <v>Dąbrowska-Kauf</v>
      </c>
      <c r="N346" s="20" t="str">
        <f>VLOOKUP(J346,Prowadzacy!$F$3:$M$116,8,FALSE)</f>
        <v xml:space="preserve">Grażyna | Dąbrowska-Kauf | Dr inż. |  ( 05206 ) </v>
      </c>
      <c r="O346" s="19" t="str">
        <f>VLOOKUP(J346,Prowadzacy!$F$3:$K$116,5,FALSE)</f>
        <v>K36W05D02</v>
      </c>
      <c r="P346" s="20" t="str">
        <f>VLOOKUP(J346,Prowadzacy!$F$3:$K$116,6,FALSE)</f>
        <v>ZUEiEP</v>
      </c>
      <c r="Q346" s="34" t="s">
        <v>417</v>
      </c>
      <c r="R346" s="20" t="str">
        <f>VLOOKUP(Q346,Prowadzacy!$F$3:$K$116,2,FALSE)</f>
        <v>Wiktoria</v>
      </c>
      <c r="S346" s="20" t="str">
        <f>VLOOKUP(Q346,Prowadzacy!$F$3:$K$116,3,FALSE)</f>
        <v>Maria</v>
      </c>
      <c r="T346" s="20" t="str">
        <f>VLOOKUP(Q346,Prowadzacy!$F$3:$K$116,4,FALSE)</f>
        <v>Grycan</v>
      </c>
      <c r="U346" s="20" t="str">
        <f>VLOOKUP(Q346,Prowadzacy!$F$3:$M$116,8,FALSE)</f>
        <v xml:space="preserve">Wiktoria | Grycan | Dr inż. |  ( 05408 ) </v>
      </c>
      <c r="V346" s="35"/>
      <c r="W346" s="34" t="s">
        <v>217</v>
      </c>
      <c r="X346" s="35"/>
      <c r="Y346" s="34"/>
      <c r="Z346" s="10"/>
      <c r="AA346" s="20"/>
      <c r="AB346" s="20"/>
      <c r="AC346" s="20"/>
      <c r="AD346" s="20"/>
      <c r="AE346" s="20"/>
      <c r="AF346" s="20"/>
      <c r="AG346" s="20"/>
      <c r="AH346" s="20"/>
      <c r="AI346" s="20"/>
      <c r="AJ346" s="20"/>
      <c r="AK346" s="20"/>
    </row>
    <row r="347" spans="1:37" ht="90.75">
      <c r="A347" s="151">
        <v>342</v>
      </c>
      <c r="B347" s="20" t="str">
        <f>VLOOKUP(E347,studia!$F$1:$I$10,2,FALSE)</f>
        <v>Elektrotechnika</v>
      </c>
      <c r="C347" s="20" t="str">
        <f>VLOOKUP(E347,studia!$F$1:$I$10,3,FALSE)</f>
        <v>mgr</v>
      </c>
      <c r="D347" s="20" t="str">
        <f>VLOOKUP(E347,studia!$F$1:$I$10,4,FALSE)</f>
        <v>EEN</v>
      </c>
      <c r="E347" s="35" t="s">
        <v>407</v>
      </c>
      <c r="F347" s="157"/>
      <c r="G347" s="35" t="s">
        <v>1525</v>
      </c>
      <c r="H347" s="35" t="s">
        <v>618</v>
      </c>
      <c r="I347" s="35" t="s">
        <v>1637</v>
      </c>
      <c r="J347" s="35" t="s">
        <v>611</v>
      </c>
      <c r="K347" s="19" t="str">
        <f>VLOOKUP(J347,Prowadzacy!$F$3:$J$116,2,FALSE)</f>
        <v>Grażyna</v>
      </c>
      <c r="L347" s="19" t="str">
        <f>VLOOKUP(J347,Prowadzacy!$F$3:$K$116,3,FALSE)</f>
        <v>Zuzanna</v>
      </c>
      <c r="M347" s="19" t="str">
        <f>VLOOKUP(J347,Prowadzacy!$F$3:$K$116,4,FALSE)</f>
        <v>Dąbrowska-Kauf</v>
      </c>
      <c r="N347" s="20" t="str">
        <f>VLOOKUP(J347,Prowadzacy!$F$3:$M$116,8,FALSE)</f>
        <v xml:space="preserve">Grażyna | Dąbrowska-Kauf | Dr inż. |  ( 05206 ) </v>
      </c>
      <c r="O347" s="19" t="str">
        <f>VLOOKUP(J347,Prowadzacy!$F$3:$K$116,5,FALSE)</f>
        <v>K36W05D02</v>
      </c>
      <c r="P347" s="20" t="str">
        <f>VLOOKUP(J347,Prowadzacy!$F$3:$K$116,6,FALSE)</f>
        <v>ZUEiEP</v>
      </c>
      <c r="Q347" s="34" t="s">
        <v>417</v>
      </c>
      <c r="R347" s="20" t="str">
        <f>VLOOKUP(Q347,Prowadzacy!$F$3:$K$116,2,FALSE)</f>
        <v>Wiktoria</v>
      </c>
      <c r="S347" s="20" t="str">
        <f>VLOOKUP(Q347,Prowadzacy!$F$3:$K$116,3,FALSE)</f>
        <v>Maria</v>
      </c>
      <c r="T347" s="20" t="str">
        <f>VLOOKUP(Q347,Prowadzacy!$F$3:$K$116,4,FALSE)</f>
        <v>Grycan</v>
      </c>
      <c r="U347" s="20" t="str">
        <f>VLOOKUP(Q347,Prowadzacy!$F$3:$M$116,8,FALSE)</f>
        <v xml:space="preserve">Wiktoria | Grycan | Dr inż. |  ( 05408 ) </v>
      </c>
      <c r="V347" s="35"/>
      <c r="W347" s="34" t="s">
        <v>217</v>
      </c>
      <c r="X347" s="35"/>
      <c r="Y347" s="34"/>
      <c r="Z347" s="10"/>
      <c r="AA347" s="20"/>
      <c r="AB347" s="20"/>
      <c r="AC347" s="20"/>
      <c r="AD347" s="20"/>
      <c r="AE347" s="20"/>
      <c r="AF347" s="20"/>
      <c r="AG347" s="20"/>
      <c r="AH347" s="20"/>
      <c r="AI347" s="20"/>
      <c r="AJ347" s="20"/>
      <c r="AK347" s="20"/>
    </row>
    <row r="348" spans="1:37" ht="90.75">
      <c r="A348" s="151">
        <v>343</v>
      </c>
      <c r="B348" s="20" t="str">
        <f>VLOOKUP(E348,studia!$F$1:$I$10,2,FALSE)</f>
        <v>Elektrotechnika</v>
      </c>
      <c r="C348" s="20" t="str">
        <f>VLOOKUP(E348,studia!$F$1:$I$10,3,FALSE)</f>
        <v>mgr</v>
      </c>
      <c r="D348" s="20" t="str">
        <f>VLOOKUP(E348,studia!$F$1:$I$10,4,FALSE)</f>
        <v>EEN</v>
      </c>
      <c r="E348" s="35" t="s">
        <v>407</v>
      </c>
      <c r="F348" s="157"/>
      <c r="G348" s="35" t="s">
        <v>1526</v>
      </c>
      <c r="H348" s="35" t="s">
        <v>619</v>
      </c>
      <c r="I348" s="35" t="s">
        <v>1559</v>
      </c>
      <c r="J348" s="35" t="s">
        <v>611</v>
      </c>
      <c r="K348" s="19" t="str">
        <f>VLOOKUP(J348,Prowadzacy!$F$3:$J$116,2,FALSE)</f>
        <v>Grażyna</v>
      </c>
      <c r="L348" s="19" t="str">
        <f>VLOOKUP(J348,Prowadzacy!$F$3:$K$116,3,FALSE)</f>
        <v>Zuzanna</v>
      </c>
      <c r="M348" s="19" t="str">
        <f>VLOOKUP(J348,Prowadzacy!$F$3:$K$116,4,FALSE)</f>
        <v>Dąbrowska-Kauf</v>
      </c>
      <c r="N348" s="20" t="str">
        <f>VLOOKUP(J348,Prowadzacy!$F$3:$M$116,8,FALSE)</f>
        <v xml:space="preserve">Grażyna | Dąbrowska-Kauf | Dr inż. |  ( 05206 ) </v>
      </c>
      <c r="O348" s="19" t="str">
        <f>VLOOKUP(J348,Prowadzacy!$F$3:$K$116,5,FALSE)</f>
        <v>K36W05D02</v>
      </c>
      <c r="P348" s="20" t="str">
        <f>VLOOKUP(J348,Prowadzacy!$F$3:$K$116,6,FALSE)</f>
        <v>ZUEiEP</v>
      </c>
      <c r="Q348" s="34" t="s">
        <v>519</v>
      </c>
      <c r="R348" s="20" t="str">
        <f>VLOOKUP(Q348,Prowadzacy!$F$3:$K$116,2,FALSE)</f>
        <v>Janusz</v>
      </c>
      <c r="S348" s="20" t="str">
        <f>VLOOKUP(Q348,Prowadzacy!$F$3:$K$116,3,FALSE)</f>
        <v>Stanisław</v>
      </c>
      <c r="T348" s="20" t="str">
        <f>VLOOKUP(Q348,Prowadzacy!$F$3:$K$116,4,FALSE)</f>
        <v>Konieczny</v>
      </c>
      <c r="U348" s="20" t="str">
        <f>VLOOKUP(Q348,Prowadzacy!$F$3:$M$116,8,FALSE)</f>
        <v xml:space="preserve">Janusz | Konieczny | Dr inż. |  ( 05269 ) </v>
      </c>
      <c r="V348" s="35"/>
      <c r="W348" s="34" t="s">
        <v>217</v>
      </c>
      <c r="X348" s="35"/>
      <c r="Y348" s="34"/>
      <c r="Z348" s="10"/>
      <c r="AA348" s="20"/>
      <c r="AB348" s="20"/>
      <c r="AC348" s="20"/>
      <c r="AD348" s="20"/>
      <c r="AE348" s="20"/>
      <c r="AF348" s="20"/>
      <c r="AG348" s="20"/>
      <c r="AH348" s="20"/>
      <c r="AI348" s="20"/>
      <c r="AJ348" s="20"/>
      <c r="AK348" s="20"/>
    </row>
    <row r="349" spans="1:37" ht="78">
      <c r="A349" s="151">
        <v>344</v>
      </c>
      <c r="B349" s="20" t="str">
        <f>VLOOKUP(E349,studia!$F$1:$I$10,2,FALSE)</f>
        <v>Elektrotechnika</v>
      </c>
      <c r="C349" s="20" t="str">
        <f>VLOOKUP(E349,studia!$F$1:$I$10,3,FALSE)</f>
        <v>mgr</v>
      </c>
      <c r="D349" s="20" t="str">
        <f>VLOOKUP(E349,studia!$F$1:$I$10,4,FALSE)</f>
        <v>EEN</v>
      </c>
      <c r="E349" s="140" t="s">
        <v>407</v>
      </c>
      <c r="F349" s="158" t="s">
        <v>2179</v>
      </c>
      <c r="G349" s="140" t="s">
        <v>1530</v>
      </c>
      <c r="H349" s="140" t="s">
        <v>620</v>
      </c>
      <c r="I349" s="140" t="s">
        <v>1561</v>
      </c>
      <c r="J349" s="140" t="s">
        <v>611</v>
      </c>
      <c r="K349" s="137" t="str">
        <f>VLOOKUP(J349,Prowadzacy!$F$3:$J$116,2,FALSE)</f>
        <v>Grażyna</v>
      </c>
      <c r="L349" s="137" t="str">
        <f>VLOOKUP(J349,Prowadzacy!$F$3:$K$116,3,FALSE)</f>
        <v>Zuzanna</v>
      </c>
      <c r="M349" s="137" t="str">
        <f>VLOOKUP(J349,Prowadzacy!$F$3:$K$116,4,FALSE)</f>
        <v>Dąbrowska-Kauf</v>
      </c>
      <c r="N349" s="136" t="str">
        <f>VLOOKUP(J349,Prowadzacy!$F$3:$M$116,8,FALSE)</f>
        <v xml:space="preserve">Grażyna | Dąbrowska-Kauf | Dr inż. |  ( 05206 ) </v>
      </c>
      <c r="O349" s="142" t="str">
        <f>VLOOKUP(J349,Prowadzacy!$F$3:$K$116,5,FALSE)</f>
        <v>K36W05D02</v>
      </c>
      <c r="P349" s="136" t="str">
        <f>VLOOKUP(J349,Prowadzacy!$F$3:$K$116,6,FALSE)</f>
        <v>ZUEiEP</v>
      </c>
      <c r="Q349" s="141" t="s">
        <v>417</v>
      </c>
      <c r="R349" s="136" t="str">
        <f>VLOOKUP(Q349,Prowadzacy!$F$3:$K$116,2,FALSE)</f>
        <v>Wiktoria</v>
      </c>
      <c r="S349" s="136" t="str">
        <f>VLOOKUP(Q349,Prowadzacy!$F$3:$K$116,3,FALSE)</f>
        <v>Maria</v>
      </c>
      <c r="T349" s="136" t="str">
        <f>VLOOKUP(Q349,Prowadzacy!$F$3:$K$116,4,FALSE)</f>
        <v>Grycan</v>
      </c>
      <c r="U349" s="136" t="str">
        <f>VLOOKUP(Q349,Prowadzacy!$F$3:$M$116,8,FALSE)</f>
        <v xml:space="preserve">Wiktoria | Grycan | Dr inż. |  ( 05408 ) </v>
      </c>
      <c r="V349" s="140"/>
      <c r="W349" s="141" t="s">
        <v>217</v>
      </c>
      <c r="X349" s="140"/>
      <c r="Y349" s="141"/>
      <c r="Z349" s="10"/>
      <c r="AA349" s="20"/>
      <c r="AB349" s="20"/>
      <c r="AC349" s="20"/>
      <c r="AD349" s="20"/>
      <c r="AE349" s="20"/>
      <c r="AF349" s="20"/>
      <c r="AG349" s="20"/>
      <c r="AH349" s="20"/>
      <c r="AI349" s="20"/>
      <c r="AJ349" s="20"/>
      <c r="AK349" s="20"/>
    </row>
    <row r="350" spans="1:37" ht="52.5">
      <c r="A350" s="151">
        <v>345</v>
      </c>
      <c r="B350" s="20" t="str">
        <f>VLOOKUP(E350,studia!$F$1:$I$10,2,FALSE)</f>
        <v>Elektrotechnika</v>
      </c>
      <c r="C350" s="20" t="str">
        <f>VLOOKUP(E350,studia!$F$1:$I$10,3,FALSE)</f>
        <v>mgr</v>
      </c>
      <c r="D350" s="20" t="str">
        <f>VLOOKUP(E350,studia!$F$1:$I$10,4,FALSE)</f>
        <v>EEN</v>
      </c>
      <c r="E350" s="35" t="s">
        <v>407</v>
      </c>
      <c r="F350" s="158" t="s">
        <v>2179</v>
      </c>
      <c r="G350" s="35" t="s">
        <v>1712</v>
      </c>
      <c r="H350" s="35" t="s">
        <v>501</v>
      </c>
      <c r="I350" s="35" t="s">
        <v>502</v>
      </c>
      <c r="J350" s="35" t="s">
        <v>480</v>
      </c>
      <c r="K350" s="19" t="str">
        <f>VLOOKUP(J350,Prowadzacy!$F$3:$J$116,2,FALSE)</f>
        <v>Waldemar</v>
      </c>
      <c r="L350" s="19" t="str">
        <f>VLOOKUP(J350,Prowadzacy!$F$3:$K$116,3,FALSE)</f>
        <v>Paweł</v>
      </c>
      <c r="M350" s="19" t="str">
        <f>VLOOKUP(J350,Prowadzacy!$F$3:$K$116,4,FALSE)</f>
        <v>Dołęga</v>
      </c>
      <c r="N350" s="20" t="str">
        <f>VLOOKUP(J350,Prowadzacy!$F$3:$M$116,8,FALSE)</f>
        <v xml:space="preserve">Waldemar | Dołęga | Dr hab. inż. |  ( 05265 ) </v>
      </c>
      <c r="O350" s="19" t="str">
        <f>VLOOKUP(J350,Prowadzacy!$F$3:$K$116,5,FALSE)</f>
        <v>K36W05D02</v>
      </c>
      <c r="P350" s="20" t="str">
        <f>VLOOKUP(J350,Prowadzacy!$F$3:$K$116,6,FALSE)</f>
        <v>ZUEiEP</v>
      </c>
      <c r="Q350" s="34" t="s">
        <v>598</v>
      </c>
      <c r="R350" s="20" t="str">
        <f>VLOOKUP(Q350,Prowadzacy!$F$3:$K$116,2,FALSE)</f>
        <v>Kazimierz</v>
      </c>
      <c r="S350" s="20">
        <f>VLOOKUP(Q350,Prowadzacy!$F$3:$K$116,3,FALSE)</f>
        <v>0</v>
      </c>
      <c r="T350" s="20" t="str">
        <f>VLOOKUP(Q350,Prowadzacy!$F$3:$K$116,4,FALSE)</f>
        <v>Herlender</v>
      </c>
      <c r="U350" s="20" t="str">
        <f>VLOOKUP(Q350,Prowadzacy!$F$3:$M$116,8,FALSE)</f>
        <v xml:space="preserve">Kazimierz | Herlender | Dr inż. |  ( 05211 ) </v>
      </c>
      <c r="V350" s="35"/>
      <c r="W350" s="34" t="s">
        <v>217</v>
      </c>
      <c r="X350" s="35"/>
      <c r="Y350" s="34"/>
      <c r="Z350" s="10"/>
      <c r="AA350" s="20"/>
      <c r="AB350" s="20"/>
      <c r="AC350" s="20"/>
      <c r="AD350" s="20"/>
      <c r="AE350" s="20"/>
      <c r="AF350" s="20"/>
      <c r="AG350" s="20"/>
      <c r="AH350" s="20"/>
      <c r="AI350" s="20"/>
      <c r="AJ350" s="20"/>
      <c r="AK350" s="20"/>
    </row>
    <row r="351" spans="1:37" ht="78">
      <c r="A351" s="151">
        <v>346</v>
      </c>
      <c r="B351" s="20" t="str">
        <f>VLOOKUP(E351,studia!$F$1:$I$10,2,FALSE)</f>
        <v>Elektrotechnika</v>
      </c>
      <c r="C351" s="20" t="str">
        <f>VLOOKUP(E351,studia!$F$1:$I$10,3,FALSE)</f>
        <v>mgr</v>
      </c>
      <c r="D351" s="20" t="str">
        <f>VLOOKUP(E351,studia!$F$1:$I$10,4,FALSE)</f>
        <v>EEN</v>
      </c>
      <c r="E351" s="35" t="s">
        <v>407</v>
      </c>
      <c r="F351" s="158" t="s">
        <v>2179</v>
      </c>
      <c r="G351" s="35" t="s">
        <v>503</v>
      </c>
      <c r="H351" s="35" t="s">
        <v>504</v>
      </c>
      <c r="I351" s="35" t="s">
        <v>505</v>
      </c>
      <c r="J351" s="35" t="s">
        <v>480</v>
      </c>
      <c r="K351" s="19" t="str">
        <f>VLOOKUP(J351,Prowadzacy!$F$3:$J$116,2,FALSE)</f>
        <v>Waldemar</v>
      </c>
      <c r="L351" s="19" t="str">
        <f>VLOOKUP(J351,Prowadzacy!$F$3:$K$116,3,FALSE)</f>
        <v>Paweł</v>
      </c>
      <c r="M351" s="19" t="str">
        <f>VLOOKUP(J351,Prowadzacy!$F$3:$K$116,4,FALSE)</f>
        <v>Dołęga</v>
      </c>
      <c r="N351" s="20" t="str">
        <f>VLOOKUP(J351,Prowadzacy!$F$3:$M$116,8,FALSE)</f>
        <v xml:space="preserve">Waldemar | Dołęga | Dr hab. inż. |  ( 05265 ) </v>
      </c>
      <c r="O351" s="19" t="str">
        <f>VLOOKUP(J351,Prowadzacy!$F$3:$K$116,5,FALSE)</f>
        <v>K36W05D02</v>
      </c>
      <c r="P351" s="20" t="str">
        <f>VLOOKUP(J351,Prowadzacy!$F$3:$K$116,6,FALSE)</f>
        <v>ZUEiEP</v>
      </c>
      <c r="Q351" s="34" t="s">
        <v>598</v>
      </c>
      <c r="R351" s="20" t="str">
        <f>VLOOKUP(Q351,Prowadzacy!$F$3:$K$116,2,FALSE)</f>
        <v>Kazimierz</v>
      </c>
      <c r="S351" s="20">
        <f>VLOOKUP(Q351,Prowadzacy!$F$3:$K$116,3,FALSE)</f>
        <v>0</v>
      </c>
      <c r="T351" s="20" t="str">
        <f>VLOOKUP(Q351,Prowadzacy!$F$3:$K$116,4,FALSE)</f>
        <v>Herlender</v>
      </c>
      <c r="U351" s="20" t="str">
        <f>VLOOKUP(Q351,Prowadzacy!$F$3:$M$116,8,FALSE)</f>
        <v xml:space="preserve">Kazimierz | Herlender | Dr inż. |  ( 05211 ) </v>
      </c>
      <c r="V351" s="35"/>
      <c r="W351" s="34" t="s">
        <v>217</v>
      </c>
      <c r="X351" s="35"/>
      <c r="Y351" s="34"/>
      <c r="Z351" s="10"/>
      <c r="AA351" s="20"/>
      <c r="AB351" s="20"/>
      <c r="AC351" s="20"/>
      <c r="AD351" s="20"/>
      <c r="AE351" s="20"/>
      <c r="AF351" s="20"/>
      <c r="AG351" s="20"/>
      <c r="AH351" s="20"/>
      <c r="AI351" s="20"/>
      <c r="AJ351" s="20"/>
      <c r="AK351" s="20"/>
    </row>
    <row r="352" spans="1:37" ht="78">
      <c r="A352" s="151">
        <v>347</v>
      </c>
      <c r="B352" s="20" t="str">
        <f>VLOOKUP(E352,studia!$F$1:$I$10,2,FALSE)</f>
        <v>Elektrotechnika</v>
      </c>
      <c r="C352" s="20" t="str">
        <f>VLOOKUP(E352,studia!$F$1:$I$10,3,FALSE)</f>
        <v>mgr</v>
      </c>
      <c r="D352" s="20" t="str">
        <f>VLOOKUP(E352,studia!$F$1:$I$10,4,FALSE)</f>
        <v>EEN</v>
      </c>
      <c r="E352" s="35" t="s">
        <v>407</v>
      </c>
      <c r="F352" s="158" t="s">
        <v>2179</v>
      </c>
      <c r="G352" s="35" t="s">
        <v>506</v>
      </c>
      <c r="H352" s="35" t="s">
        <v>507</v>
      </c>
      <c r="I352" s="35" t="s">
        <v>508</v>
      </c>
      <c r="J352" s="35" t="s">
        <v>480</v>
      </c>
      <c r="K352" s="19" t="str">
        <f>VLOOKUP(J352,Prowadzacy!$F$3:$J$116,2,FALSE)</f>
        <v>Waldemar</v>
      </c>
      <c r="L352" s="19" t="str">
        <f>VLOOKUP(J352,Prowadzacy!$F$3:$K$116,3,FALSE)</f>
        <v>Paweł</v>
      </c>
      <c r="M352" s="19" t="str">
        <f>VLOOKUP(J352,Prowadzacy!$F$3:$K$116,4,FALSE)</f>
        <v>Dołęga</v>
      </c>
      <c r="N352" s="20" t="str">
        <f>VLOOKUP(J352,Prowadzacy!$F$3:$M$116,8,FALSE)</f>
        <v xml:space="preserve">Waldemar | Dołęga | Dr hab. inż. |  ( 05265 ) </v>
      </c>
      <c r="O352" s="19" t="str">
        <f>VLOOKUP(J352,Prowadzacy!$F$3:$K$116,5,FALSE)</f>
        <v>K36W05D02</v>
      </c>
      <c r="P352" s="20" t="str">
        <f>VLOOKUP(J352,Prowadzacy!$F$3:$K$116,6,FALSE)</f>
        <v>ZUEiEP</v>
      </c>
      <c r="Q352" s="34" t="s">
        <v>598</v>
      </c>
      <c r="R352" s="20" t="str">
        <f>VLOOKUP(Q352,Prowadzacy!$F$3:$K$116,2,FALSE)</f>
        <v>Kazimierz</v>
      </c>
      <c r="S352" s="20">
        <f>VLOOKUP(Q352,Prowadzacy!$F$3:$K$116,3,FALSE)</f>
        <v>0</v>
      </c>
      <c r="T352" s="20" t="str">
        <f>VLOOKUP(Q352,Prowadzacy!$F$3:$K$116,4,FALSE)</f>
        <v>Herlender</v>
      </c>
      <c r="U352" s="20" t="str">
        <f>VLOOKUP(Q352,Prowadzacy!$F$3:$M$116,8,FALSE)</f>
        <v xml:space="preserve">Kazimierz | Herlender | Dr inż. |  ( 05211 ) </v>
      </c>
      <c r="V352" s="35"/>
      <c r="W352" s="34" t="s">
        <v>217</v>
      </c>
      <c r="X352" s="35"/>
      <c r="Y352" s="34"/>
      <c r="Z352" s="10"/>
      <c r="AA352" s="20"/>
      <c r="AB352" s="20"/>
      <c r="AC352" s="20"/>
      <c r="AD352" s="20"/>
      <c r="AE352" s="20"/>
      <c r="AF352" s="20"/>
      <c r="AG352" s="20"/>
      <c r="AH352" s="20"/>
      <c r="AI352" s="20"/>
      <c r="AJ352" s="20"/>
      <c r="AK352" s="20"/>
    </row>
    <row r="353" spans="1:37" ht="78">
      <c r="A353" s="151">
        <v>348</v>
      </c>
      <c r="B353" s="20" t="str">
        <f>VLOOKUP(E353,studia!$F$1:$I$10,2,FALSE)</f>
        <v>Elektrotechnika</v>
      </c>
      <c r="C353" s="20" t="str">
        <f>VLOOKUP(E353,studia!$F$1:$I$10,3,FALSE)</f>
        <v>mgr</v>
      </c>
      <c r="D353" s="20" t="str">
        <f>VLOOKUP(E353,studia!$F$1:$I$10,4,FALSE)</f>
        <v>EEN</v>
      </c>
      <c r="E353" s="35" t="s">
        <v>407</v>
      </c>
      <c r="F353" s="158" t="s">
        <v>2179</v>
      </c>
      <c r="G353" s="35" t="s">
        <v>509</v>
      </c>
      <c r="H353" s="35" t="s">
        <v>510</v>
      </c>
      <c r="I353" s="35" t="s">
        <v>511</v>
      </c>
      <c r="J353" s="35" t="s">
        <v>480</v>
      </c>
      <c r="K353" s="19" t="str">
        <f>VLOOKUP(J353,Prowadzacy!$F$3:$J$116,2,FALSE)</f>
        <v>Waldemar</v>
      </c>
      <c r="L353" s="19" t="str">
        <f>VLOOKUP(J353,Prowadzacy!$F$3:$K$116,3,FALSE)</f>
        <v>Paweł</v>
      </c>
      <c r="M353" s="19" t="str">
        <f>VLOOKUP(J353,Prowadzacy!$F$3:$K$116,4,FALSE)</f>
        <v>Dołęga</v>
      </c>
      <c r="N353" s="20" t="str">
        <f>VLOOKUP(J353,Prowadzacy!$F$3:$M$116,8,FALSE)</f>
        <v xml:space="preserve">Waldemar | Dołęga | Dr hab. inż. |  ( 05265 ) </v>
      </c>
      <c r="O353" s="19" t="str">
        <f>VLOOKUP(J353,Prowadzacy!$F$3:$K$116,5,FALSE)</f>
        <v>K36W05D02</v>
      </c>
      <c r="P353" s="20" t="str">
        <f>VLOOKUP(J353,Prowadzacy!$F$3:$K$116,6,FALSE)</f>
        <v>ZUEiEP</v>
      </c>
      <c r="Q353" s="34" t="s">
        <v>598</v>
      </c>
      <c r="R353" s="20" t="str">
        <f>VLOOKUP(Q353,Prowadzacy!$F$3:$K$116,2,FALSE)</f>
        <v>Kazimierz</v>
      </c>
      <c r="S353" s="20">
        <f>VLOOKUP(Q353,Prowadzacy!$F$3:$K$116,3,FALSE)</f>
        <v>0</v>
      </c>
      <c r="T353" s="20" t="str">
        <f>VLOOKUP(Q353,Prowadzacy!$F$3:$K$116,4,FALSE)</f>
        <v>Herlender</v>
      </c>
      <c r="U353" s="20" t="str">
        <f>VLOOKUP(Q353,Prowadzacy!$F$3:$M$116,8,FALSE)</f>
        <v xml:space="preserve">Kazimierz | Herlender | Dr inż. |  ( 05211 ) </v>
      </c>
      <c r="V353" s="35"/>
      <c r="W353" s="34" t="s">
        <v>217</v>
      </c>
      <c r="X353" s="35"/>
      <c r="Y353" s="34"/>
      <c r="Z353" s="10"/>
      <c r="AA353" s="20"/>
      <c r="AB353" s="20"/>
      <c r="AC353" s="20"/>
      <c r="AD353" s="20"/>
      <c r="AE353" s="20"/>
      <c r="AF353" s="20"/>
      <c r="AG353" s="20"/>
      <c r="AH353" s="20"/>
      <c r="AI353" s="20"/>
      <c r="AJ353" s="20"/>
      <c r="AK353" s="20"/>
    </row>
    <row r="354" spans="1:37" ht="78">
      <c r="A354" s="151">
        <v>349</v>
      </c>
      <c r="B354" s="20" t="str">
        <f>VLOOKUP(E354,studia!$F$1:$I$10,2,FALSE)</f>
        <v>Elektrotechnika</v>
      </c>
      <c r="C354" s="20" t="str">
        <f>VLOOKUP(E354,studia!$F$1:$I$10,3,FALSE)</f>
        <v>mgr</v>
      </c>
      <c r="D354" s="20" t="str">
        <f>VLOOKUP(E354,studia!$F$1:$I$10,4,FALSE)</f>
        <v>EEN</v>
      </c>
      <c r="E354" s="35" t="s">
        <v>407</v>
      </c>
      <c r="F354" s="157"/>
      <c r="G354" s="35" t="s">
        <v>421</v>
      </c>
      <c r="H354" s="35" t="s">
        <v>422</v>
      </c>
      <c r="I354" s="35" t="s">
        <v>423</v>
      </c>
      <c r="J354" s="35" t="s">
        <v>417</v>
      </c>
      <c r="K354" s="19" t="str">
        <f>VLOOKUP(J354,Prowadzacy!$F$3:$J$116,2,FALSE)</f>
        <v>Wiktoria</v>
      </c>
      <c r="L354" s="19" t="str">
        <f>VLOOKUP(J354,Prowadzacy!$F$3:$K$116,3,FALSE)</f>
        <v>Maria</v>
      </c>
      <c r="M354" s="19" t="str">
        <f>VLOOKUP(J354,Prowadzacy!$F$3:$K$116,4,FALSE)</f>
        <v>Grycan</v>
      </c>
      <c r="N354" s="20" t="str">
        <f>VLOOKUP(J354,Prowadzacy!$F$3:$M$116,8,FALSE)</f>
        <v xml:space="preserve">Wiktoria | Grycan | Dr inż. |  ( 05408 ) </v>
      </c>
      <c r="O354" s="19" t="str">
        <f>VLOOKUP(J354,Prowadzacy!$F$3:$K$116,5,FALSE)</f>
        <v>K36W05D02</v>
      </c>
      <c r="P354" s="20" t="str">
        <f>VLOOKUP(J354,Prowadzacy!$F$3:$K$116,6,FALSE)</f>
        <v>ZUEiEP</v>
      </c>
      <c r="Q354" s="34" t="s">
        <v>471</v>
      </c>
      <c r="R354" s="20" t="str">
        <f>VLOOKUP(Q354,Prowadzacy!$F$3:$K$116,2,FALSE)</f>
        <v>Joanna</v>
      </c>
      <c r="S354" s="20" t="str">
        <f>VLOOKUP(Q354,Prowadzacy!$F$3:$K$116,3,FALSE)</f>
        <v>Karolina</v>
      </c>
      <c r="T354" s="20" t="str">
        <f>VLOOKUP(Q354,Prowadzacy!$F$3:$K$116,4,FALSE)</f>
        <v>Budzisz</v>
      </c>
      <c r="U354" s="20" t="str">
        <f>VLOOKUP(Q354,Prowadzacy!$F$3:$M$116,8,FALSE)</f>
        <v xml:space="preserve">Joanna | Budzisz | Dr inż. |  ( 05404 ) </v>
      </c>
      <c r="V354" s="35"/>
      <c r="W354" s="34" t="s">
        <v>217</v>
      </c>
      <c r="X354" s="35"/>
      <c r="Y354" s="34"/>
      <c r="Z354" s="10"/>
      <c r="AA354" s="20"/>
      <c r="AB354" s="20"/>
      <c r="AC354" s="20"/>
      <c r="AD354" s="20"/>
      <c r="AE354" s="20"/>
      <c r="AF354" s="20"/>
      <c r="AG354" s="20"/>
      <c r="AH354" s="20"/>
      <c r="AI354" s="20"/>
      <c r="AJ354" s="20"/>
      <c r="AK354" s="20"/>
    </row>
    <row r="355" spans="1:37" ht="78">
      <c r="A355" s="151">
        <v>350</v>
      </c>
      <c r="B355" s="20" t="str">
        <f>VLOOKUP(E355,studia!$F$1:$I$10,2,FALSE)</f>
        <v>Elektrotechnika</v>
      </c>
      <c r="C355" s="20" t="str">
        <f>VLOOKUP(E355,studia!$F$1:$I$10,3,FALSE)</f>
        <v>mgr</v>
      </c>
      <c r="D355" s="20" t="str">
        <f>VLOOKUP(E355,studia!$F$1:$I$10,4,FALSE)</f>
        <v>EEN</v>
      </c>
      <c r="E355" s="35" t="s">
        <v>407</v>
      </c>
      <c r="F355" s="158" t="s">
        <v>2179</v>
      </c>
      <c r="G355" s="35" t="s">
        <v>424</v>
      </c>
      <c r="H355" s="35" t="s">
        <v>1721</v>
      </c>
      <c r="I355" s="35" t="s">
        <v>425</v>
      </c>
      <c r="J355" s="35" t="s">
        <v>417</v>
      </c>
      <c r="K355" s="19" t="str">
        <f>VLOOKUP(J355,Prowadzacy!$F$3:$J$116,2,FALSE)</f>
        <v>Wiktoria</v>
      </c>
      <c r="L355" s="19" t="str">
        <f>VLOOKUP(J355,Prowadzacy!$F$3:$K$116,3,FALSE)</f>
        <v>Maria</v>
      </c>
      <c r="M355" s="19" t="str">
        <f>VLOOKUP(J355,Prowadzacy!$F$3:$K$116,4,FALSE)</f>
        <v>Grycan</v>
      </c>
      <c r="N355" s="20" t="str">
        <f>VLOOKUP(J355,Prowadzacy!$F$3:$M$116,8,FALSE)</f>
        <v xml:space="preserve">Wiktoria | Grycan | Dr inż. |  ( 05408 ) </v>
      </c>
      <c r="O355" s="19" t="str">
        <f>VLOOKUP(J355,Prowadzacy!$F$3:$K$116,5,FALSE)</f>
        <v>K36W05D02</v>
      </c>
      <c r="P355" s="20" t="str">
        <f>VLOOKUP(J355,Prowadzacy!$F$3:$K$116,6,FALSE)</f>
        <v>ZUEiEP</v>
      </c>
      <c r="Q355" s="34" t="s">
        <v>471</v>
      </c>
      <c r="R355" s="20" t="str">
        <f>VLOOKUP(Q355,Prowadzacy!$F$3:$K$116,2,FALSE)</f>
        <v>Joanna</v>
      </c>
      <c r="S355" s="20" t="str">
        <f>VLOOKUP(Q355,Prowadzacy!$F$3:$K$116,3,FALSE)</f>
        <v>Karolina</v>
      </c>
      <c r="T355" s="20" t="str">
        <f>VLOOKUP(Q355,Prowadzacy!$F$3:$K$116,4,FALSE)</f>
        <v>Budzisz</v>
      </c>
      <c r="U355" s="20" t="str">
        <f>VLOOKUP(Q355,Prowadzacy!$F$3:$M$116,8,FALSE)</f>
        <v xml:space="preserve">Joanna | Budzisz | Dr inż. |  ( 05404 ) </v>
      </c>
      <c r="V355" s="35"/>
      <c r="W355" s="34" t="s">
        <v>217</v>
      </c>
      <c r="X355" s="35"/>
      <c r="Y355" s="34"/>
      <c r="Z355" s="10"/>
      <c r="AA355" s="20"/>
      <c r="AB355" s="20"/>
      <c r="AC355" s="20"/>
      <c r="AD355" s="20"/>
      <c r="AE355" s="20"/>
      <c r="AF355" s="20"/>
      <c r="AG355" s="20"/>
      <c r="AH355" s="20"/>
      <c r="AI355" s="20"/>
      <c r="AJ355" s="20"/>
      <c r="AK355" s="20"/>
    </row>
    <row r="356" spans="1:37" ht="65.25">
      <c r="A356" s="151">
        <v>351</v>
      </c>
      <c r="B356" s="20" t="str">
        <f>VLOOKUP(E356,studia!$F$1:$I$10,2,FALSE)</f>
        <v>Elektrotechnika</v>
      </c>
      <c r="C356" s="20" t="str">
        <f>VLOOKUP(E356,studia!$F$1:$I$10,3,FALSE)</f>
        <v>mgr</v>
      </c>
      <c r="D356" s="20" t="str">
        <f>VLOOKUP(E356,studia!$F$1:$I$10,4,FALSE)</f>
        <v>EEN</v>
      </c>
      <c r="E356" s="35" t="s">
        <v>407</v>
      </c>
      <c r="F356" s="158" t="s">
        <v>2179</v>
      </c>
      <c r="G356" s="35" t="s">
        <v>1638</v>
      </c>
      <c r="H356" s="35" t="s">
        <v>428</v>
      </c>
      <c r="I356" s="35" t="s">
        <v>429</v>
      </c>
      <c r="J356" s="35" t="s">
        <v>417</v>
      </c>
      <c r="K356" s="19" t="str">
        <f>VLOOKUP(J356,Prowadzacy!$F$3:$J$116,2,FALSE)</f>
        <v>Wiktoria</v>
      </c>
      <c r="L356" s="19" t="str">
        <f>VLOOKUP(J356,Prowadzacy!$F$3:$K$116,3,FALSE)</f>
        <v>Maria</v>
      </c>
      <c r="M356" s="19" t="str">
        <f>VLOOKUP(J356,Prowadzacy!$F$3:$K$116,4,FALSE)</f>
        <v>Grycan</v>
      </c>
      <c r="N356" s="20" t="str">
        <f>VLOOKUP(J356,Prowadzacy!$F$3:$M$116,8,FALSE)</f>
        <v xml:space="preserve">Wiktoria | Grycan | Dr inż. |  ( 05408 ) </v>
      </c>
      <c r="O356" s="19" t="str">
        <f>VLOOKUP(J356,Prowadzacy!$F$3:$K$116,5,FALSE)</f>
        <v>K36W05D02</v>
      </c>
      <c r="P356" s="20" t="str">
        <f>VLOOKUP(J356,Prowadzacy!$F$3:$K$116,6,FALSE)</f>
        <v>ZUEiEP</v>
      </c>
      <c r="Q356" s="34" t="s">
        <v>471</v>
      </c>
      <c r="R356" s="20" t="str">
        <f>VLOOKUP(Q356,Prowadzacy!$F$3:$K$116,2,FALSE)</f>
        <v>Joanna</v>
      </c>
      <c r="S356" s="20" t="str">
        <f>VLOOKUP(Q356,Prowadzacy!$F$3:$K$116,3,FALSE)</f>
        <v>Karolina</v>
      </c>
      <c r="T356" s="20" t="str">
        <f>VLOOKUP(Q356,Prowadzacy!$F$3:$K$116,4,FALSE)</f>
        <v>Budzisz</v>
      </c>
      <c r="U356" s="20" t="str">
        <f>VLOOKUP(Q356,Prowadzacy!$F$3:$M$116,8,FALSE)</f>
        <v xml:space="preserve">Joanna | Budzisz | Dr inż. |  ( 05404 ) </v>
      </c>
      <c r="V356" s="35"/>
      <c r="W356" s="34" t="s">
        <v>217</v>
      </c>
      <c r="X356" s="35"/>
      <c r="Y356" s="34"/>
      <c r="Z356" s="10"/>
      <c r="AA356" s="20"/>
      <c r="AB356" s="20"/>
      <c r="AC356" s="20"/>
      <c r="AD356" s="20"/>
      <c r="AE356" s="20"/>
      <c r="AF356" s="20"/>
      <c r="AG356" s="20"/>
      <c r="AH356" s="20"/>
      <c r="AI356" s="20"/>
      <c r="AJ356" s="20"/>
      <c r="AK356" s="20"/>
    </row>
    <row r="357" spans="1:37" ht="103.5">
      <c r="A357" s="151">
        <v>352</v>
      </c>
      <c r="B357" s="20" t="str">
        <f>VLOOKUP(E357,studia!$F$1:$I$10,2,FALSE)</f>
        <v>Elektrotechnika</v>
      </c>
      <c r="C357" s="20" t="str">
        <f>VLOOKUP(E357,studia!$F$1:$I$10,3,FALSE)</f>
        <v>mgr</v>
      </c>
      <c r="D357" s="20" t="str">
        <f>VLOOKUP(E357,studia!$F$1:$I$10,4,FALSE)</f>
        <v>EEN</v>
      </c>
      <c r="E357" s="35" t="s">
        <v>407</v>
      </c>
      <c r="F357" s="157"/>
      <c r="G357" s="35" t="s">
        <v>1639</v>
      </c>
      <c r="H357" s="35" t="s">
        <v>689</v>
      </c>
      <c r="I357" s="35" t="s">
        <v>1640</v>
      </c>
      <c r="J357" s="35" t="s">
        <v>684</v>
      </c>
      <c r="K357" s="19" t="str">
        <f>VLOOKUP(J357,Prowadzacy!$F$3:$J$116,2,FALSE)</f>
        <v>Marcin</v>
      </c>
      <c r="L357" s="19" t="str">
        <f>VLOOKUP(J357,Prowadzacy!$F$3:$K$116,3,FALSE)</f>
        <v>Wojciech</v>
      </c>
      <c r="M357" s="19" t="str">
        <f>VLOOKUP(J357,Prowadzacy!$F$3:$K$116,4,FALSE)</f>
        <v>Habrych</v>
      </c>
      <c r="N357" s="20" t="str">
        <f>VLOOKUP(J357,Prowadzacy!$F$3:$M$116,8,FALSE)</f>
        <v xml:space="preserve">Marcin | Habrych | Dr hab. inż. |  ( 05281 ) </v>
      </c>
      <c r="O357" s="19" t="str">
        <f>VLOOKUP(J357,Prowadzacy!$F$3:$K$116,5,FALSE)</f>
        <v>K36W05D02</v>
      </c>
      <c r="P357" s="20" t="str">
        <f>VLOOKUP(J357,Prowadzacy!$F$3:$K$116,6,FALSE)</f>
        <v>ZAS</v>
      </c>
      <c r="Q357" s="34" t="s">
        <v>721</v>
      </c>
      <c r="R357" s="20" t="str">
        <f>VLOOKUP(Q357,Prowadzacy!$F$3:$K$116,2,FALSE)</f>
        <v>Grzegorz</v>
      </c>
      <c r="S357" s="20" t="str">
        <f>VLOOKUP(Q357,Prowadzacy!$F$3:$K$116,3,FALSE)</f>
        <v>Eugeniusz</v>
      </c>
      <c r="T357" s="20" t="str">
        <f>VLOOKUP(Q357,Prowadzacy!$F$3:$K$116,4,FALSE)</f>
        <v>Wiśniewski</v>
      </c>
      <c r="U357" s="20" t="str">
        <f>VLOOKUP(Q357,Prowadzacy!$F$3:$M$116,8,FALSE)</f>
        <v xml:space="preserve">Grzegorz | Wiśniewski | Dr inż. |  ( 05214 ) </v>
      </c>
      <c r="V357" s="35"/>
      <c r="W357" s="34" t="s">
        <v>217</v>
      </c>
      <c r="X357" s="35"/>
      <c r="Y357" s="34"/>
      <c r="Z357" s="10"/>
      <c r="AA357" s="20"/>
      <c r="AB357" s="20"/>
      <c r="AC357" s="20"/>
      <c r="AD357" s="20"/>
      <c r="AE357" s="20"/>
      <c r="AF357" s="20"/>
      <c r="AG357" s="20"/>
      <c r="AH357" s="20"/>
      <c r="AI357" s="20"/>
      <c r="AJ357" s="20"/>
      <c r="AK357" s="20"/>
    </row>
    <row r="358" spans="1:37" ht="65.25">
      <c r="A358" s="151">
        <v>353</v>
      </c>
      <c r="B358" s="20" t="str">
        <f>VLOOKUP(E358,studia!$F$1:$I$10,2,FALSE)</f>
        <v>Elektrotechnika</v>
      </c>
      <c r="C358" s="20" t="str">
        <f>VLOOKUP(E358,studia!$F$1:$I$10,3,FALSE)</f>
        <v>mgr</v>
      </c>
      <c r="D358" s="20" t="str">
        <f>VLOOKUP(E358,studia!$F$1:$I$10,4,FALSE)</f>
        <v>EEN</v>
      </c>
      <c r="E358" s="35" t="s">
        <v>407</v>
      </c>
      <c r="F358" s="157"/>
      <c r="G358" s="35" t="s">
        <v>690</v>
      </c>
      <c r="H358" s="35" t="s">
        <v>691</v>
      </c>
      <c r="I358" s="35" t="s">
        <v>1641</v>
      </c>
      <c r="J358" s="35" t="s">
        <v>684</v>
      </c>
      <c r="K358" s="19" t="str">
        <f>VLOOKUP(J358,Prowadzacy!$F$3:$J$116,2,FALSE)</f>
        <v>Marcin</v>
      </c>
      <c r="L358" s="19" t="str">
        <f>VLOOKUP(J358,Prowadzacy!$F$3:$K$116,3,FALSE)</f>
        <v>Wojciech</v>
      </c>
      <c r="M358" s="19" t="str">
        <f>VLOOKUP(J358,Prowadzacy!$F$3:$K$116,4,FALSE)</f>
        <v>Habrych</v>
      </c>
      <c r="N358" s="20" t="str">
        <f>VLOOKUP(J358,Prowadzacy!$F$3:$M$116,8,FALSE)</f>
        <v xml:space="preserve">Marcin | Habrych | Dr hab. inż. |  ( 05281 ) </v>
      </c>
      <c r="O358" s="19" t="str">
        <f>VLOOKUP(J358,Prowadzacy!$F$3:$K$116,5,FALSE)</f>
        <v>K36W05D02</v>
      </c>
      <c r="P358" s="20" t="str">
        <f>VLOOKUP(J358,Prowadzacy!$F$3:$K$116,6,FALSE)</f>
        <v>ZAS</v>
      </c>
      <c r="Q358" s="34" t="s">
        <v>721</v>
      </c>
      <c r="R358" s="20" t="str">
        <f>VLOOKUP(Q358,Prowadzacy!$F$3:$K$116,2,FALSE)</f>
        <v>Grzegorz</v>
      </c>
      <c r="S358" s="20" t="str">
        <f>VLOOKUP(Q358,Prowadzacy!$F$3:$K$116,3,FALSE)</f>
        <v>Eugeniusz</v>
      </c>
      <c r="T358" s="20" t="str">
        <f>VLOOKUP(Q358,Prowadzacy!$F$3:$K$116,4,FALSE)</f>
        <v>Wiśniewski</v>
      </c>
      <c r="U358" s="20" t="str">
        <f>VLOOKUP(Q358,Prowadzacy!$F$3:$M$116,8,FALSE)</f>
        <v xml:space="preserve">Grzegorz | Wiśniewski | Dr inż. |  ( 05214 ) </v>
      </c>
      <c r="V358" s="35"/>
      <c r="W358" s="34" t="s">
        <v>217</v>
      </c>
      <c r="X358" s="35"/>
      <c r="Y358" s="34"/>
      <c r="Z358" s="10"/>
      <c r="AA358" s="20"/>
      <c r="AB358" s="20"/>
      <c r="AC358" s="20"/>
      <c r="AD358" s="20"/>
      <c r="AE358" s="20"/>
      <c r="AF358" s="20"/>
      <c r="AG358" s="20"/>
      <c r="AH358" s="20"/>
      <c r="AI358" s="20"/>
      <c r="AJ358" s="20"/>
      <c r="AK358" s="20"/>
    </row>
    <row r="359" spans="1:37" ht="78">
      <c r="A359" s="151">
        <v>354</v>
      </c>
      <c r="B359" s="20" t="str">
        <f>VLOOKUP(E359,studia!$F$1:$I$10,2,FALSE)</f>
        <v>Elektrotechnika</v>
      </c>
      <c r="C359" s="20" t="str">
        <f>VLOOKUP(E359,studia!$F$1:$I$10,3,FALSE)</f>
        <v>mgr</v>
      </c>
      <c r="D359" s="20" t="str">
        <f>VLOOKUP(E359,studia!$F$1:$I$10,4,FALSE)</f>
        <v>EEN</v>
      </c>
      <c r="E359" s="35" t="s">
        <v>407</v>
      </c>
      <c r="F359" s="157"/>
      <c r="G359" s="35" t="s">
        <v>692</v>
      </c>
      <c r="H359" s="35" t="s">
        <v>693</v>
      </c>
      <c r="I359" s="35" t="s">
        <v>694</v>
      </c>
      <c r="J359" s="35" t="s">
        <v>684</v>
      </c>
      <c r="K359" s="19" t="str">
        <f>VLOOKUP(J359,Prowadzacy!$F$3:$J$116,2,FALSE)</f>
        <v>Marcin</v>
      </c>
      <c r="L359" s="19" t="str">
        <f>VLOOKUP(J359,Prowadzacy!$F$3:$K$116,3,FALSE)</f>
        <v>Wojciech</v>
      </c>
      <c r="M359" s="19" t="str">
        <f>VLOOKUP(J359,Prowadzacy!$F$3:$K$116,4,FALSE)</f>
        <v>Habrych</v>
      </c>
      <c r="N359" s="20" t="str">
        <f>VLOOKUP(J359,Prowadzacy!$F$3:$M$116,8,FALSE)</f>
        <v xml:space="preserve">Marcin | Habrych | Dr hab. inż. |  ( 05281 ) </v>
      </c>
      <c r="O359" s="19" t="str">
        <f>VLOOKUP(J359,Prowadzacy!$F$3:$K$116,5,FALSE)</f>
        <v>K36W05D02</v>
      </c>
      <c r="P359" s="20" t="str">
        <f>VLOOKUP(J359,Prowadzacy!$F$3:$K$116,6,FALSE)</f>
        <v>ZAS</v>
      </c>
      <c r="Q359" s="34" t="s">
        <v>721</v>
      </c>
      <c r="R359" s="20" t="str">
        <f>VLOOKUP(Q359,Prowadzacy!$F$3:$K$116,2,FALSE)</f>
        <v>Grzegorz</v>
      </c>
      <c r="S359" s="20" t="str">
        <f>VLOOKUP(Q359,Prowadzacy!$F$3:$K$116,3,FALSE)</f>
        <v>Eugeniusz</v>
      </c>
      <c r="T359" s="20" t="str">
        <f>VLOOKUP(Q359,Prowadzacy!$F$3:$K$116,4,FALSE)</f>
        <v>Wiśniewski</v>
      </c>
      <c r="U359" s="20" t="str">
        <f>VLOOKUP(Q359,Prowadzacy!$F$3:$M$116,8,FALSE)</f>
        <v xml:space="preserve">Grzegorz | Wiśniewski | Dr inż. |  ( 05214 ) </v>
      </c>
      <c r="V359" s="35"/>
      <c r="W359" s="34" t="s">
        <v>217</v>
      </c>
      <c r="X359" s="35"/>
      <c r="Y359" s="34"/>
      <c r="Z359" s="10"/>
      <c r="AA359" s="20"/>
      <c r="AB359" s="20"/>
      <c r="AC359" s="20"/>
      <c r="AD359" s="20"/>
      <c r="AE359" s="20"/>
      <c r="AF359" s="20"/>
      <c r="AG359" s="20"/>
      <c r="AH359" s="20"/>
      <c r="AI359" s="20"/>
      <c r="AJ359" s="20"/>
      <c r="AK359" s="20"/>
    </row>
    <row r="360" spans="1:37" ht="78">
      <c r="A360" s="151">
        <v>355</v>
      </c>
      <c r="B360" s="20" t="str">
        <f>VLOOKUP(E360,studia!$F$1:$I$10,2,FALSE)</f>
        <v>Elektrotechnika</v>
      </c>
      <c r="C360" s="20" t="str">
        <f>VLOOKUP(E360,studia!$F$1:$I$10,3,FALSE)</f>
        <v>mgr</v>
      </c>
      <c r="D360" s="20" t="str">
        <f>VLOOKUP(E360,studia!$F$1:$I$10,4,FALSE)</f>
        <v>EEN</v>
      </c>
      <c r="E360" s="35" t="s">
        <v>407</v>
      </c>
      <c r="F360" s="158" t="s">
        <v>2179</v>
      </c>
      <c r="G360" s="35" t="s">
        <v>695</v>
      </c>
      <c r="H360" s="35" t="s">
        <v>696</v>
      </c>
      <c r="I360" s="35" t="s">
        <v>1642</v>
      </c>
      <c r="J360" s="35" t="s">
        <v>684</v>
      </c>
      <c r="K360" s="19" t="str">
        <f>VLOOKUP(J360,Prowadzacy!$F$3:$J$116,2,FALSE)</f>
        <v>Marcin</v>
      </c>
      <c r="L360" s="19" t="str">
        <f>VLOOKUP(J360,Prowadzacy!$F$3:$K$116,3,FALSE)</f>
        <v>Wojciech</v>
      </c>
      <c r="M360" s="19" t="str">
        <f>VLOOKUP(J360,Prowadzacy!$F$3:$K$116,4,FALSE)</f>
        <v>Habrych</v>
      </c>
      <c r="N360" s="20" t="str">
        <f>VLOOKUP(J360,Prowadzacy!$F$3:$M$116,8,FALSE)</f>
        <v xml:space="preserve">Marcin | Habrych | Dr hab. inż. |  ( 05281 ) </v>
      </c>
      <c r="O360" s="19" t="str">
        <f>VLOOKUP(J360,Prowadzacy!$F$3:$K$116,5,FALSE)</f>
        <v>K36W05D02</v>
      </c>
      <c r="P360" s="20" t="str">
        <f>VLOOKUP(J360,Prowadzacy!$F$3:$K$116,6,FALSE)</f>
        <v>ZAS</v>
      </c>
      <c r="Q360" s="34" t="s">
        <v>721</v>
      </c>
      <c r="R360" s="20" t="str">
        <f>VLOOKUP(Q360,Prowadzacy!$F$3:$K$116,2,FALSE)</f>
        <v>Grzegorz</v>
      </c>
      <c r="S360" s="20" t="str">
        <f>VLOOKUP(Q360,Prowadzacy!$F$3:$K$116,3,FALSE)</f>
        <v>Eugeniusz</v>
      </c>
      <c r="T360" s="20" t="str">
        <f>VLOOKUP(Q360,Prowadzacy!$F$3:$K$116,4,FALSE)</f>
        <v>Wiśniewski</v>
      </c>
      <c r="U360" s="20" t="str">
        <f>VLOOKUP(Q360,Prowadzacy!$F$3:$M$116,8,FALSE)</f>
        <v xml:space="preserve">Grzegorz | Wiśniewski | Dr inż. |  ( 05214 ) </v>
      </c>
      <c r="V360" s="35"/>
      <c r="W360" s="34" t="s">
        <v>217</v>
      </c>
      <c r="X360" s="35"/>
      <c r="Y360" s="34"/>
      <c r="Z360" s="10"/>
      <c r="AA360" s="20"/>
      <c r="AB360" s="20"/>
      <c r="AC360" s="20"/>
      <c r="AD360" s="20"/>
      <c r="AE360" s="20"/>
      <c r="AF360" s="20"/>
      <c r="AG360" s="20"/>
      <c r="AH360" s="20"/>
      <c r="AI360" s="20"/>
      <c r="AJ360" s="20"/>
      <c r="AK360" s="20"/>
    </row>
    <row r="361" spans="1:37" ht="65.25">
      <c r="A361" s="151">
        <v>356</v>
      </c>
      <c r="B361" s="20" t="str">
        <f>VLOOKUP(E361,studia!$F$1:$I$10,2,FALSE)</f>
        <v>Elektrotechnika</v>
      </c>
      <c r="C361" s="20" t="str">
        <f>VLOOKUP(E361,studia!$F$1:$I$10,3,FALSE)</f>
        <v>mgr</v>
      </c>
      <c r="D361" s="20" t="str">
        <f>VLOOKUP(E361,studia!$F$1:$I$10,4,FALSE)</f>
        <v>EEN</v>
      </c>
      <c r="E361" s="35" t="s">
        <v>407</v>
      </c>
      <c r="F361" s="157"/>
      <c r="G361" s="35" t="s">
        <v>697</v>
      </c>
      <c r="H361" s="35" t="s">
        <v>698</v>
      </c>
      <c r="I361" s="35" t="s">
        <v>699</v>
      </c>
      <c r="J361" s="35" t="s">
        <v>684</v>
      </c>
      <c r="K361" s="19" t="str">
        <f>VLOOKUP(J361,Prowadzacy!$F$3:$J$116,2,FALSE)</f>
        <v>Marcin</v>
      </c>
      <c r="L361" s="19" t="str">
        <f>VLOOKUP(J361,Prowadzacy!$F$3:$K$116,3,FALSE)</f>
        <v>Wojciech</v>
      </c>
      <c r="M361" s="19" t="str">
        <f>VLOOKUP(J361,Prowadzacy!$F$3:$K$116,4,FALSE)</f>
        <v>Habrych</v>
      </c>
      <c r="N361" s="20" t="str">
        <f>VLOOKUP(J361,Prowadzacy!$F$3:$M$116,8,FALSE)</f>
        <v xml:space="preserve">Marcin | Habrych | Dr hab. inż. |  ( 05281 ) </v>
      </c>
      <c r="O361" s="19" t="str">
        <f>VLOOKUP(J361,Prowadzacy!$F$3:$K$116,5,FALSE)</f>
        <v>K36W05D02</v>
      </c>
      <c r="P361" s="20" t="str">
        <f>VLOOKUP(J361,Prowadzacy!$F$3:$K$116,6,FALSE)</f>
        <v>ZAS</v>
      </c>
      <c r="Q361" s="34" t="s">
        <v>721</v>
      </c>
      <c r="R361" s="20" t="str">
        <f>VLOOKUP(Q361,Prowadzacy!$F$3:$K$116,2,FALSE)</f>
        <v>Grzegorz</v>
      </c>
      <c r="S361" s="20" t="str">
        <f>VLOOKUP(Q361,Prowadzacy!$F$3:$K$116,3,FALSE)</f>
        <v>Eugeniusz</v>
      </c>
      <c r="T361" s="20" t="str">
        <f>VLOOKUP(Q361,Prowadzacy!$F$3:$K$116,4,FALSE)</f>
        <v>Wiśniewski</v>
      </c>
      <c r="U361" s="20" t="str">
        <f>VLOOKUP(Q361,Prowadzacy!$F$3:$M$116,8,FALSE)</f>
        <v xml:space="preserve">Grzegorz | Wiśniewski | Dr inż. |  ( 05214 ) </v>
      </c>
      <c r="V361" s="35"/>
      <c r="W361" s="34" t="s">
        <v>217</v>
      </c>
      <c r="X361" s="35"/>
      <c r="Y361" s="34"/>
      <c r="Z361" s="10"/>
      <c r="AA361" s="20"/>
      <c r="AB361" s="20"/>
      <c r="AC361" s="20"/>
      <c r="AD361" s="20"/>
      <c r="AE361" s="20"/>
      <c r="AF361" s="20"/>
      <c r="AG361" s="20"/>
      <c r="AH361" s="20"/>
      <c r="AI361" s="20"/>
      <c r="AJ361" s="20"/>
      <c r="AK361" s="20"/>
    </row>
    <row r="362" spans="1:37" ht="65.25">
      <c r="A362" s="151">
        <v>357</v>
      </c>
      <c r="B362" s="20" t="str">
        <f>VLOOKUP(E362,studia!$F$1:$I$10,2,FALSE)</f>
        <v>Elektrotechnika</v>
      </c>
      <c r="C362" s="20" t="str">
        <f>VLOOKUP(E362,studia!$F$1:$I$10,3,FALSE)</f>
        <v>mgr</v>
      </c>
      <c r="D362" s="20" t="str">
        <f>VLOOKUP(E362,studia!$F$1:$I$10,4,FALSE)</f>
        <v>EEN</v>
      </c>
      <c r="E362" s="35" t="s">
        <v>407</v>
      </c>
      <c r="F362" s="157"/>
      <c r="G362" s="35" t="s">
        <v>741</v>
      </c>
      <c r="H362" s="35" t="s">
        <v>742</v>
      </c>
      <c r="I362" s="35" t="s">
        <v>743</v>
      </c>
      <c r="J362" s="35" t="s">
        <v>744</v>
      </c>
      <c r="K362" s="19" t="str">
        <f>VLOOKUP(J362,Prowadzacy!$F$3:$J$116,2,FALSE)</f>
        <v>Justyna</v>
      </c>
      <c r="L362" s="19">
        <f>VLOOKUP(J362,Prowadzacy!$F$3:$K$116,3,FALSE)</f>
        <v>0</v>
      </c>
      <c r="M362" s="19" t="str">
        <f>VLOOKUP(J362,Prowadzacy!$F$3:$K$116,4,FALSE)</f>
        <v>Herlender</v>
      </c>
      <c r="N362" s="20" t="str">
        <f>VLOOKUP(J362,Prowadzacy!$F$3:$M$116,8,FALSE)</f>
        <v xml:space="preserve">Justyna | Herlender | Dr inż. |  ( p52341 ) </v>
      </c>
      <c r="O362" s="19" t="str">
        <f>VLOOKUP(J362,Prowadzacy!$F$3:$K$116,5,FALSE)</f>
        <v>K36W05D02</v>
      </c>
      <c r="P362" s="20" t="str">
        <f>VLOOKUP(J362,Prowadzacy!$F$3:$K$116,6,FALSE)</f>
        <v>ZAS</v>
      </c>
      <c r="Q362" s="34" t="s">
        <v>759</v>
      </c>
      <c r="R362" s="20" t="str">
        <f>VLOOKUP(Q362,Prowadzacy!$F$3:$K$116,2,FALSE)</f>
        <v>Krzysztof</v>
      </c>
      <c r="S362" s="20" t="str">
        <f>VLOOKUP(Q362,Prowadzacy!$F$3:$K$116,3,FALSE)</f>
        <v>Jacek</v>
      </c>
      <c r="T362" s="20" t="str">
        <f>VLOOKUP(Q362,Prowadzacy!$F$3:$K$116,4,FALSE)</f>
        <v>Solak</v>
      </c>
      <c r="U362" s="20" t="str">
        <f>VLOOKUP(Q362,Prowadzacy!$F$3:$M$116,8,FALSE)</f>
        <v xml:space="preserve">Krzysztof | Solak | Dr inż. |  ( 05296 ) </v>
      </c>
      <c r="V362" s="35"/>
      <c r="W362" s="34" t="s">
        <v>217</v>
      </c>
      <c r="X362" s="35"/>
      <c r="Y362" s="34"/>
      <c r="Z362" s="10"/>
      <c r="AA362" s="20"/>
      <c r="AB362" s="20"/>
      <c r="AC362" s="20"/>
      <c r="AD362" s="20"/>
      <c r="AE362" s="20"/>
      <c r="AF362" s="20"/>
      <c r="AG362" s="20"/>
      <c r="AH362" s="20"/>
      <c r="AI362" s="20"/>
      <c r="AJ362" s="20"/>
      <c r="AK362" s="20"/>
    </row>
    <row r="363" spans="1:37" ht="65.25">
      <c r="A363" s="151">
        <v>358</v>
      </c>
      <c r="B363" s="20" t="str">
        <f>VLOOKUP(E363,studia!$F$1:$I$10,2,FALSE)</f>
        <v>Elektrotechnika</v>
      </c>
      <c r="C363" s="20" t="str">
        <f>VLOOKUP(E363,studia!$F$1:$I$10,3,FALSE)</f>
        <v>mgr</v>
      </c>
      <c r="D363" s="20" t="str">
        <f>VLOOKUP(E363,studia!$F$1:$I$10,4,FALSE)</f>
        <v>EEN</v>
      </c>
      <c r="E363" s="35" t="s">
        <v>407</v>
      </c>
      <c r="F363" s="158" t="s">
        <v>2179</v>
      </c>
      <c r="G363" s="35" t="s">
        <v>605</v>
      </c>
      <c r="H363" s="35" t="s">
        <v>606</v>
      </c>
      <c r="I363" s="35" t="s">
        <v>1779</v>
      </c>
      <c r="J363" s="35" t="s">
        <v>598</v>
      </c>
      <c r="K363" s="19" t="str">
        <f>VLOOKUP(J363,Prowadzacy!$F$3:$J$116,2,FALSE)</f>
        <v>Kazimierz</v>
      </c>
      <c r="L363" s="19">
        <f>VLOOKUP(J363,Prowadzacy!$F$3:$K$116,3,FALSE)</f>
        <v>0</v>
      </c>
      <c r="M363" s="19" t="str">
        <f>VLOOKUP(J363,Prowadzacy!$F$3:$K$116,4,FALSE)</f>
        <v>Herlender</v>
      </c>
      <c r="N363" s="20" t="str">
        <f>VLOOKUP(J363,Prowadzacy!$F$3:$M$116,8,FALSE)</f>
        <v xml:space="preserve">Kazimierz | Herlender | Dr inż. |  ( 05211 ) </v>
      </c>
      <c r="O363" s="19" t="str">
        <f>VLOOKUP(J363,Prowadzacy!$F$3:$K$116,5,FALSE)</f>
        <v>K36W05D02</v>
      </c>
      <c r="P363" s="20" t="str">
        <f>VLOOKUP(J363,Prowadzacy!$F$3:$K$116,6,FALSE)</f>
        <v>ZUEiEP</v>
      </c>
      <c r="Q363" s="34" t="s">
        <v>439</v>
      </c>
      <c r="R363" s="20" t="str">
        <f>VLOOKUP(Q363,Prowadzacy!$F$3:$K$116,2,FALSE)</f>
        <v>Małgorzata</v>
      </c>
      <c r="S363" s="20" t="str">
        <f>VLOOKUP(Q363,Prowadzacy!$F$3:$K$116,3,FALSE)</f>
        <v>Anna</v>
      </c>
      <c r="T363" s="20" t="str">
        <f>VLOOKUP(Q363,Prowadzacy!$F$3:$K$116,4,FALSE)</f>
        <v>Bielówka</v>
      </c>
      <c r="U363" s="20" t="str">
        <f>VLOOKUP(Q363,Prowadzacy!$F$3:$M$116,8,FALSE)</f>
        <v xml:space="preserve">Małgorzata | Bielówka | Dr inż. |  ( 05286 ) </v>
      </c>
      <c r="V363" s="35"/>
      <c r="W363" s="34" t="s">
        <v>217</v>
      </c>
      <c r="X363" s="35"/>
      <c r="Y363" s="34"/>
      <c r="Z363" s="10"/>
      <c r="AA363" s="20"/>
      <c r="AB363" s="20"/>
      <c r="AC363" s="20"/>
      <c r="AD363" s="20"/>
      <c r="AE363" s="20"/>
      <c r="AF363" s="20"/>
      <c r="AG363" s="20"/>
      <c r="AH363" s="20"/>
      <c r="AI363" s="20"/>
      <c r="AJ363" s="20"/>
      <c r="AK363" s="20"/>
    </row>
    <row r="364" spans="1:37" ht="39.75">
      <c r="A364" s="151">
        <v>359</v>
      </c>
      <c r="B364" s="20" t="str">
        <f>VLOOKUP(E364,studia!$F$1:$I$10,2,FALSE)</f>
        <v>Elektrotechnika</v>
      </c>
      <c r="C364" s="20" t="str">
        <f>VLOOKUP(E364,studia!$F$1:$I$10,3,FALSE)</f>
        <v>mgr</v>
      </c>
      <c r="D364" s="20" t="str">
        <f>VLOOKUP(E364,studia!$F$1:$I$10,4,FALSE)</f>
        <v>EEN</v>
      </c>
      <c r="E364" s="35" t="s">
        <v>407</v>
      </c>
      <c r="F364" s="157"/>
      <c r="G364" s="35" t="s">
        <v>807</v>
      </c>
      <c r="H364" s="35" t="s">
        <v>808</v>
      </c>
      <c r="I364" s="35" t="s">
        <v>809</v>
      </c>
      <c r="J364" s="35" t="s">
        <v>810</v>
      </c>
      <c r="K364" s="19" t="str">
        <f>VLOOKUP(J364,Prowadzacy!$F$3:$J$116,2,FALSE)</f>
        <v>Jan</v>
      </c>
      <c r="L364" s="19" t="str">
        <f>VLOOKUP(J364,Prowadzacy!$F$3:$K$116,3,FALSE)</f>
        <v>Józef</v>
      </c>
      <c r="M364" s="19" t="str">
        <f>VLOOKUP(J364,Prowadzacy!$F$3:$K$116,4,FALSE)</f>
        <v>Iżykowski</v>
      </c>
      <c r="N364" s="20" t="str">
        <f>VLOOKUP(J364,Prowadzacy!$F$3:$M$116,8,FALSE)</f>
        <v xml:space="preserve">Jan | Iżykowski | Prof. dr hab. inż. |  ( 05212 ) </v>
      </c>
      <c r="O364" s="19" t="str">
        <f>VLOOKUP(J364,Prowadzacy!$F$3:$K$116,5,FALSE)</f>
        <v>K36W05D02</v>
      </c>
      <c r="P364" s="20" t="str">
        <f>VLOOKUP(J364,Prowadzacy!$F$3:$K$116,6,FALSE)</f>
        <v>ZAS</v>
      </c>
      <c r="Q364" s="34" t="s">
        <v>744</v>
      </c>
      <c r="R364" s="20" t="str">
        <f>VLOOKUP(Q364,Prowadzacy!$F$3:$K$116,2,FALSE)</f>
        <v>Justyna</v>
      </c>
      <c r="S364" s="20">
        <f>VLOOKUP(Q364,Prowadzacy!$F$3:$K$116,3,FALSE)</f>
        <v>0</v>
      </c>
      <c r="T364" s="20" t="str">
        <f>VLOOKUP(Q364,Prowadzacy!$F$3:$K$116,4,FALSE)</f>
        <v>Herlender</v>
      </c>
      <c r="U364" s="20" t="str">
        <f>VLOOKUP(Q364,Prowadzacy!$F$3:$M$116,8,FALSE)</f>
        <v xml:space="preserve">Justyna | Herlender | Dr inż. |  ( p52341 ) </v>
      </c>
      <c r="V364" s="35"/>
      <c r="W364" s="34" t="s">
        <v>217</v>
      </c>
      <c r="X364" s="35"/>
      <c r="Y364" s="34"/>
      <c r="Z364" s="10"/>
      <c r="AA364" s="20"/>
      <c r="AB364" s="20"/>
      <c r="AC364" s="20"/>
      <c r="AD364" s="20"/>
      <c r="AE364" s="20"/>
      <c r="AF364" s="20"/>
      <c r="AG364" s="20"/>
      <c r="AH364" s="20"/>
      <c r="AI364" s="20"/>
      <c r="AJ364" s="20"/>
      <c r="AK364" s="20"/>
    </row>
    <row r="365" spans="1:37" ht="52.5">
      <c r="A365" s="151">
        <v>360</v>
      </c>
      <c r="B365" s="20" t="str">
        <f>VLOOKUP(E365,studia!$F$1:$I$10,2,FALSE)</f>
        <v>Elektrotechnika</v>
      </c>
      <c r="C365" s="20" t="str">
        <f>VLOOKUP(E365,studia!$F$1:$I$10,3,FALSE)</f>
        <v>mgr</v>
      </c>
      <c r="D365" s="20" t="str">
        <f>VLOOKUP(E365,studia!$F$1:$I$10,4,FALSE)</f>
        <v>EEN</v>
      </c>
      <c r="E365" s="35" t="s">
        <v>407</v>
      </c>
      <c r="F365" s="157"/>
      <c r="G365" s="35" t="s">
        <v>408</v>
      </c>
      <c r="H365" s="35" t="s">
        <v>409</v>
      </c>
      <c r="I365" s="35" t="s">
        <v>1643</v>
      </c>
      <c r="J365" s="35" t="s">
        <v>398</v>
      </c>
      <c r="K365" s="19" t="str">
        <f>VLOOKUP(J365,Prowadzacy!$F$3:$J$116,2,FALSE)</f>
        <v>Marek</v>
      </c>
      <c r="L365" s="19" t="str">
        <f>VLOOKUP(J365,Prowadzacy!$F$3:$K$116,3,FALSE)</f>
        <v>Andrzej</v>
      </c>
      <c r="M365" s="19" t="str">
        <f>VLOOKUP(J365,Prowadzacy!$F$3:$K$116,4,FALSE)</f>
        <v>Jaworski</v>
      </c>
      <c r="N365" s="20" t="str">
        <f>VLOOKUP(J365,Prowadzacy!$F$3:$M$116,8,FALSE)</f>
        <v xml:space="preserve">Marek | Jaworski | Dr inż. |  ( 05237 ) </v>
      </c>
      <c r="O365" s="19" t="str">
        <f>VLOOKUP(J365,Prowadzacy!$F$3:$K$116,5,FALSE)</f>
        <v>K36W05D02</v>
      </c>
      <c r="P365" s="20" t="str">
        <f>VLOOKUP(J365,Prowadzacy!$F$3:$K$116,6,FALSE)</f>
        <v>ZUEiEP</v>
      </c>
      <c r="Q365" s="34" t="s">
        <v>471</v>
      </c>
      <c r="R365" s="20" t="str">
        <f>VLOOKUP(Q365,Prowadzacy!$F$3:$K$116,2,FALSE)</f>
        <v>Joanna</v>
      </c>
      <c r="S365" s="20" t="str">
        <f>VLOOKUP(Q365,Prowadzacy!$F$3:$K$116,3,FALSE)</f>
        <v>Karolina</v>
      </c>
      <c r="T365" s="20" t="str">
        <f>VLOOKUP(Q365,Prowadzacy!$F$3:$K$116,4,FALSE)</f>
        <v>Budzisz</v>
      </c>
      <c r="U365" s="20" t="str">
        <f>VLOOKUP(Q365,Prowadzacy!$F$3:$M$116,8,FALSE)</f>
        <v xml:space="preserve">Joanna | Budzisz | Dr inż. |  ( 05404 ) </v>
      </c>
      <c r="V365" s="35"/>
      <c r="W365" s="34" t="s">
        <v>217</v>
      </c>
      <c r="X365" s="35"/>
      <c r="Y365" s="34"/>
      <c r="Z365" s="10"/>
      <c r="AA365" s="20"/>
      <c r="AB365" s="20"/>
      <c r="AC365" s="20"/>
      <c r="AD365" s="20"/>
      <c r="AE365" s="20"/>
      <c r="AF365" s="20"/>
      <c r="AG365" s="20"/>
      <c r="AH365" s="20"/>
      <c r="AI365" s="20"/>
      <c r="AJ365" s="20"/>
      <c r="AK365" s="20"/>
    </row>
    <row r="366" spans="1:37" ht="65.25">
      <c r="A366" s="151">
        <v>361</v>
      </c>
      <c r="B366" s="20" t="str">
        <f>VLOOKUP(E366,studia!$F$1:$I$10,2,FALSE)</f>
        <v>Elektrotechnika</v>
      </c>
      <c r="C366" s="20" t="str">
        <f>VLOOKUP(E366,studia!$F$1:$I$10,3,FALSE)</f>
        <v>mgr</v>
      </c>
      <c r="D366" s="20" t="str">
        <f>VLOOKUP(E366,studia!$F$1:$I$10,4,FALSE)</f>
        <v>EEN</v>
      </c>
      <c r="E366" s="35" t="s">
        <v>407</v>
      </c>
      <c r="F366" s="158" t="s">
        <v>2179</v>
      </c>
      <c r="G366" s="35" t="s">
        <v>1527</v>
      </c>
      <c r="H366" s="35" t="s">
        <v>410</v>
      </c>
      <c r="I366" s="35" t="s">
        <v>411</v>
      </c>
      <c r="J366" s="35" t="s">
        <v>398</v>
      </c>
      <c r="K366" s="19" t="str">
        <f>VLOOKUP(J366,Prowadzacy!$F$3:$J$116,2,FALSE)</f>
        <v>Marek</v>
      </c>
      <c r="L366" s="19" t="str">
        <f>VLOOKUP(J366,Prowadzacy!$F$3:$K$116,3,FALSE)</f>
        <v>Andrzej</v>
      </c>
      <c r="M366" s="19" t="str">
        <f>VLOOKUP(J366,Prowadzacy!$F$3:$K$116,4,FALSE)</f>
        <v>Jaworski</v>
      </c>
      <c r="N366" s="20" t="str">
        <f>VLOOKUP(J366,Prowadzacy!$F$3:$M$116,8,FALSE)</f>
        <v xml:space="preserve">Marek | Jaworski | Dr inż. |  ( 05237 ) </v>
      </c>
      <c r="O366" s="19" t="str">
        <f>VLOOKUP(J366,Prowadzacy!$F$3:$K$116,5,FALSE)</f>
        <v>K36W05D02</v>
      </c>
      <c r="P366" s="20" t="str">
        <f>VLOOKUP(J366,Prowadzacy!$F$3:$K$116,6,FALSE)</f>
        <v>ZUEiEP</v>
      </c>
      <c r="Q366" s="34" t="s">
        <v>471</v>
      </c>
      <c r="R366" s="20" t="str">
        <f>VLOOKUP(Q366,Prowadzacy!$F$3:$K$116,2,FALSE)</f>
        <v>Joanna</v>
      </c>
      <c r="S366" s="20" t="str">
        <f>VLOOKUP(Q366,Prowadzacy!$F$3:$K$116,3,FALSE)</f>
        <v>Karolina</v>
      </c>
      <c r="T366" s="20" t="str">
        <f>VLOOKUP(Q366,Prowadzacy!$F$3:$K$116,4,FALSE)</f>
        <v>Budzisz</v>
      </c>
      <c r="U366" s="20" t="str">
        <f>VLOOKUP(Q366,Prowadzacy!$F$3:$M$116,8,FALSE)</f>
        <v xml:space="preserve">Joanna | Budzisz | Dr inż. |  ( 05404 ) </v>
      </c>
      <c r="V366" s="35"/>
      <c r="W366" s="34" t="s">
        <v>217</v>
      </c>
      <c r="X366" s="35"/>
      <c r="Y366" s="34"/>
      <c r="Z366" s="10"/>
      <c r="AA366" s="20"/>
      <c r="AB366" s="20"/>
      <c r="AC366" s="20"/>
      <c r="AD366" s="20"/>
      <c r="AE366" s="20"/>
      <c r="AF366" s="20"/>
      <c r="AG366" s="20"/>
      <c r="AH366" s="20"/>
      <c r="AI366" s="20"/>
      <c r="AJ366" s="20"/>
      <c r="AK366" s="20"/>
    </row>
    <row r="367" spans="1:37" ht="65.25">
      <c r="A367" s="151">
        <v>362</v>
      </c>
      <c r="B367" s="20" t="str">
        <f>VLOOKUP(E367,studia!$F$1:$I$10,2,FALSE)</f>
        <v>Elektrotechnika</v>
      </c>
      <c r="C367" s="20" t="str">
        <f>VLOOKUP(E367,studia!$F$1:$I$10,3,FALSE)</f>
        <v>mgr</v>
      </c>
      <c r="D367" s="20" t="str">
        <f>VLOOKUP(E367,studia!$F$1:$I$10,4,FALSE)</f>
        <v>EEN</v>
      </c>
      <c r="E367" s="35" t="s">
        <v>407</v>
      </c>
      <c r="F367" s="158" t="s">
        <v>2179</v>
      </c>
      <c r="G367" s="35" t="s">
        <v>526</v>
      </c>
      <c r="H367" s="35" t="s">
        <v>527</v>
      </c>
      <c r="I367" s="35" t="s">
        <v>1780</v>
      </c>
      <c r="J367" s="35" t="s">
        <v>519</v>
      </c>
      <c r="K367" s="19" t="str">
        <f>VLOOKUP(J367,Prowadzacy!$F$3:$J$116,2,FALSE)</f>
        <v>Janusz</v>
      </c>
      <c r="L367" s="19" t="str">
        <f>VLOOKUP(J367,Prowadzacy!$F$3:$K$116,3,FALSE)</f>
        <v>Stanisław</v>
      </c>
      <c r="M367" s="19" t="str">
        <f>VLOOKUP(J367,Prowadzacy!$F$3:$K$116,4,FALSE)</f>
        <v>Konieczny</v>
      </c>
      <c r="N367" s="20" t="str">
        <f>VLOOKUP(J367,Prowadzacy!$F$3:$M$116,8,FALSE)</f>
        <v xml:space="preserve">Janusz | Konieczny | Dr inż. |  ( 05269 ) </v>
      </c>
      <c r="O367" s="19" t="str">
        <f>VLOOKUP(J367,Prowadzacy!$F$3:$K$116,5,FALSE)</f>
        <v>K36W05D02</v>
      </c>
      <c r="P367" s="20" t="str">
        <f>VLOOKUP(J367,Prowadzacy!$F$3:$K$116,6,FALSE)</f>
        <v>ZUEiEP</v>
      </c>
      <c r="Q367" s="34" t="s">
        <v>417</v>
      </c>
      <c r="R367" s="20" t="str">
        <f>VLOOKUP(Q367,Prowadzacy!$F$3:$K$116,2,FALSE)</f>
        <v>Wiktoria</v>
      </c>
      <c r="S367" s="20" t="str">
        <f>VLOOKUP(Q367,Prowadzacy!$F$3:$K$116,3,FALSE)</f>
        <v>Maria</v>
      </c>
      <c r="T367" s="20" t="str">
        <f>VLOOKUP(Q367,Prowadzacy!$F$3:$K$116,4,FALSE)</f>
        <v>Grycan</v>
      </c>
      <c r="U367" s="20" t="str">
        <f>VLOOKUP(Q367,Prowadzacy!$F$3:$M$116,8,FALSE)</f>
        <v xml:space="preserve">Wiktoria | Grycan | Dr inż. |  ( 05408 ) </v>
      </c>
      <c r="V367" s="35"/>
      <c r="W367" s="34" t="s">
        <v>217</v>
      </c>
      <c r="X367" s="35"/>
      <c r="Y367" s="34"/>
      <c r="Z367" s="10"/>
      <c r="AA367" s="20"/>
      <c r="AB367" s="20"/>
      <c r="AC367" s="20"/>
      <c r="AD367" s="20"/>
      <c r="AE367" s="20"/>
      <c r="AF367" s="20"/>
      <c r="AG367" s="20"/>
      <c r="AH367" s="20"/>
      <c r="AI367" s="20"/>
      <c r="AJ367" s="20"/>
      <c r="AK367" s="20"/>
    </row>
    <row r="368" spans="1:37" ht="65.25">
      <c r="A368" s="151">
        <v>363</v>
      </c>
      <c r="B368" s="20" t="str">
        <f>VLOOKUP(E368,studia!$F$1:$I$10,2,FALSE)</f>
        <v>Elektrotechnika</v>
      </c>
      <c r="C368" s="20" t="str">
        <f>VLOOKUP(E368,studia!$F$1:$I$10,3,FALSE)</f>
        <v>mgr</v>
      </c>
      <c r="D368" s="20" t="str">
        <f>VLOOKUP(E368,studia!$F$1:$I$10,4,FALSE)</f>
        <v>EEN</v>
      </c>
      <c r="E368" s="35" t="s">
        <v>407</v>
      </c>
      <c r="F368" s="158" t="s">
        <v>2179</v>
      </c>
      <c r="G368" s="35" t="s">
        <v>2162</v>
      </c>
      <c r="H368" s="35" t="s">
        <v>528</v>
      </c>
      <c r="I368" s="35" t="s">
        <v>1780</v>
      </c>
      <c r="J368" s="35" t="s">
        <v>519</v>
      </c>
      <c r="K368" s="19" t="str">
        <f>VLOOKUP(J368,Prowadzacy!$F$3:$J$116,2,FALSE)</f>
        <v>Janusz</v>
      </c>
      <c r="L368" s="19" t="str">
        <f>VLOOKUP(J368,Prowadzacy!$F$3:$K$116,3,FALSE)</f>
        <v>Stanisław</v>
      </c>
      <c r="M368" s="19" t="str">
        <f>VLOOKUP(J368,Prowadzacy!$F$3:$K$116,4,FALSE)</f>
        <v>Konieczny</v>
      </c>
      <c r="N368" s="20" t="str">
        <f>VLOOKUP(J368,Prowadzacy!$F$3:$M$116,8,FALSE)</f>
        <v xml:space="preserve">Janusz | Konieczny | Dr inż. |  ( 05269 ) </v>
      </c>
      <c r="O368" s="19" t="str">
        <f>VLOOKUP(J368,Prowadzacy!$F$3:$K$116,5,FALSE)</f>
        <v>K36W05D02</v>
      </c>
      <c r="P368" s="20" t="str">
        <f>VLOOKUP(J368,Prowadzacy!$F$3:$K$116,6,FALSE)</f>
        <v>ZUEiEP</v>
      </c>
      <c r="Q368" s="34" t="s">
        <v>417</v>
      </c>
      <c r="R368" s="20" t="str">
        <f>VLOOKUP(Q368,Prowadzacy!$F$3:$K$116,2,FALSE)</f>
        <v>Wiktoria</v>
      </c>
      <c r="S368" s="20" t="str">
        <f>VLOOKUP(Q368,Prowadzacy!$F$3:$K$116,3,FALSE)</f>
        <v>Maria</v>
      </c>
      <c r="T368" s="20" t="str">
        <f>VLOOKUP(Q368,Prowadzacy!$F$3:$K$116,4,FALSE)</f>
        <v>Grycan</v>
      </c>
      <c r="U368" s="20" t="str">
        <f>VLOOKUP(Q368,Prowadzacy!$F$3:$M$116,8,FALSE)</f>
        <v xml:space="preserve">Wiktoria | Grycan | Dr inż. |  ( 05408 ) </v>
      </c>
      <c r="V368" s="35"/>
      <c r="W368" s="34" t="s">
        <v>217</v>
      </c>
      <c r="X368" s="35"/>
      <c r="Y368" s="34"/>
      <c r="Z368" s="10"/>
      <c r="AA368" s="20"/>
      <c r="AB368" s="20"/>
      <c r="AC368" s="20"/>
      <c r="AD368" s="20"/>
      <c r="AE368" s="20"/>
      <c r="AF368" s="20"/>
      <c r="AG368" s="20"/>
      <c r="AH368" s="20"/>
      <c r="AI368" s="20"/>
      <c r="AJ368" s="20"/>
      <c r="AK368" s="20"/>
    </row>
    <row r="369" spans="1:37" ht="65.25">
      <c r="A369" s="151">
        <v>364</v>
      </c>
      <c r="B369" s="20" t="str">
        <f>VLOOKUP(E369,studia!$F$1:$I$10,2,FALSE)</f>
        <v>Elektrotechnika</v>
      </c>
      <c r="C369" s="20" t="str">
        <f>VLOOKUP(E369,studia!$F$1:$I$10,3,FALSE)</f>
        <v>mgr</v>
      </c>
      <c r="D369" s="20" t="str">
        <f>VLOOKUP(E369,studia!$F$1:$I$10,4,FALSE)</f>
        <v>EEN</v>
      </c>
      <c r="E369" s="35" t="s">
        <v>407</v>
      </c>
      <c r="F369" s="158" t="s">
        <v>2179</v>
      </c>
      <c r="G369" s="35" t="s">
        <v>529</v>
      </c>
      <c r="H369" s="35" t="s">
        <v>530</v>
      </c>
      <c r="I369" s="35" t="s">
        <v>531</v>
      </c>
      <c r="J369" s="35" t="s">
        <v>519</v>
      </c>
      <c r="K369" s="19" t="str">
        <f>VLOOKUP(J369,Prowadzacy!$F$3:$J$116,2,FALSE)</f>
        <v>Janusz</v>
      </c>
      <c r="L369" s="19" t="str">
        <f>VLOOKUP(J369,Prowadzacy!$F$3:$K$116,3,FALSE)</f>
        <v>Stanisław</v>
      </c>
      <c r="M369" s="19" t="str">
        <f>VLOOKUP(J369,Prowadzacy!$F$3:$K$116,4,FALSE)</f>
        <v>Konieczny</v>
      </c>
      <c r="N369" s="20" t="str">
        <f>VLOOKUP(J369,Prowadzacy!$F$3:$M$116,8,FALSE)</f>
        <v xml:space="preserve">Janusz | Konieczny | Dr inż. |  ( 05269 ) </v>
      </c>
      <c r="O369" s="19" t="str">
        <f>VLOOKUP(J369,Prowadzacy!$F$3:$K$116,5,FALSE)</f>
        <v>K36W05D02</v>
      </c>
      <c r="P369" s="20" t="str">
        <f>VLOOKUP(J369,Prowadzacy!$F$3:$K$116,6,FALSE)</f>
        <v>ZUEiEP</v>
      </c>
      <c r="Q369" s="34" t="s">
        <v>398</v>
      </c>
      <c r="R369" s="20" t="str">
        <f>VLOOKUP(Q369,Prowadzacy!$F$3:$K$116,2,FALSE)</f>
        <v>Marek</v>
      </c>
      <c r="S369" s="20" t="str">
        <f>VLOOKUP(Q369,Prowadzacy!$F$3:$K$116,3,FALSE)</f>
        <v>Andrzej</v>
      </c>
      <c r="T369" s="20" t="str">
        <f>VLOOKUP(Q369,Prowadzacy!$F$3:$K$116,4,FALSE)</f>
        <v>Jaworski</v>
      </c>
      <c r="U369" s="20" t="str">
        <f>VLOOKUP(Q369,Prowadzacy!$F$3:$M$116,8,FALSE)</f>
        <v xml:space="preserve">Marek | Jaworski | Dr inż. |  ( 05237 ) </v>
      </c>
      <c r="V369" s="35"/>
      <c r="W369" s="34" t="s">
        <v>217</v>
      </c>
      <c r="X369" s="35"/>
      <c r="Y369" s="34"/>
      <c r="Z369" s="10"/>
      <c r="AA369" s="20"/>
      <c r="AB369" s="20"/>
      <c r="AC369" s="20"/>
      <c r="AD369" s="20"/>
      <c r="AE369" s="20"/>
      <c r="AF369" s="20"/>
      <c r="AG369" s="20"/>
      <c r="AH369" s="20"/>
      <c r="AI369" s="20"/>
      <c r="AJ369" s="20"/>
      <c r="AK369" s="20"/>
    </row>
    <row r="370" spans="1:37" ht="52.5">
      <c r="A370" s="151">
        <v>365</v>
      </c>
      <c r="B370" s="20" t="str">
        <f>VLOOKUP(E370,studia!$F$1:$I$10,2,FALSE)</f>
        <v>Elektrotechnika</v>
      </c>
      <c r="C370" s="20" t="str">
        <f>VLOOKUP(E370,studia!$F$1:$I$10,3,FALSE)</f>
        <v>mgr</v>
      </c>
      <c r="D370" s="20" t="str">
        <f>VLOOKUP(E370,studia!$F$1:$I$10,4,FALSE)</f>
        <v>EEN</v>
      </c>
      <c r="E370" s="35" t="s">
        <v>407</v>
      </c>
      <c r="F370" s="158" t="s">
        <v>2179</v>
      </c>
      <c r="G370" s="35" t="s">
        <v>532</v>
      </c>
      <c r="H370" s="35" t="s">
        <v>533</v>
      </c>
      <c r="I370" s="35" t="s">
        <v>534</v>
      </c>
      <c r="J370" s="35" t="s">
        <v>519</v>
      </c>
      <c r="K370" s="19" t="str">
        <f>VLOOKUP(J370,Prowadzacy!$F$3:$J$116,2,FALSE)</f>
        <v>Janusz</v>
      </c>
      <c r="L370" s="19" t="str">
        <f>VLOOKUP(J370,Prowadzacy!$F$3:$K$116,3,FALSE)</f>
        <v>Stanisław</v>
      </c>
      <c r="M370" s="19" t="str">
        <f>VLOOKUP(J370,Prowadzacy!$F$3:$K$116,4,FALSE)</f>
        <v>Konieczny</v>
      </c>
      <c r="N370" s="20" t="str">
        <f>VLOOKUP(J370,Prowadzacy!$F$3:$M$116,8,FALSE)</f>
        <v xml:space="preserve">Janusz | Konieczny | Dr inż. |  ( 05269 ) </v>
      </c>
      <c r="O370" s="19" t="str">
        <f>VLOOKUP(J370,Prowadzacy!$F$3:$K$116,5,FALSE)</f>
        <v>K36W05D02</v>
      </c>
      <c r="P370" s="20" t="str">
        <f>VLOOKUP(J370,Prowadzacy!$F$3:$K$116,6,FALSE)</f>
        <v>ZUEiEP</v>
      </c>
      <c r="Q370" s="34" t="s">
        <v>398</v>
      </c>
      <c r="R370" s="20" t="str">
        <f>VLOOKUP(Q370,Prowadzacy!$F$3:$K$116,2,FALSE)</f>
        <v>Marek</v>
      </c>
      <c r="S370" s="20" t="str">
        <f>VLOOKUP(Q370,Prowadzacy!$F$3:$K$116,3,FALSE)</f>
        <v>Andrzej</v>
      </c>
      <c r="T370" s="20" t="str">
        <f>VLOOKUP(Q370,Prowadzacy!$F$3:$K$116,4,FALSE)</f>
        <v>Jaworski</v>
      </c>
      <c r="U370" s="20" t="str">
        <f>VLOOKUP(Q370,Prowadzacy!$F$3:$M$116,8,FALSE)</f>
        <v xml:space="preserve">Marek | Jaworski | Dr inż. |  ( 05237 ) </v>
      </c>
      <c r="V370" s="35"/>
      <c r="W370" s="34" t="s">
        <v>217</v>
      </c>
      <c r="X370" s="35"/>
      <c r="Y370" s="34"/>
      <c r="Z370" s="10"/>
      <c r="AA370" s="20"/>
      <c r="AB370" s="20"/>
      <c r="AC370" s="20"/>
      <c r="AD370" s="20"/>
      <c r="AE370" s="20"/>
      <c r="AF370" s="20"/>
      <c r="AG370" s="20"/>
      <c r="AH370" s="20"/>
      <c r="AI370" s="20"/>
      <c r="AJ370" s="20"/>
      <c r="AK370" s="20"/>
    </row>
    <row r="371" spans="1:37" ht="52.5">
      <c r="A371" s="151">
        <v>366</v>
      </c>
      <c r="B371" s="20" t="str">
        <f>VLOOKUP(E371,studia!$F$1:$I$10,2,FALSE)</f>
        <v>Elektrotechnika</v>
      </c>
      <c r="C371" s="20" t="str">
        <f>VLOOKUP(E371,studia!$F$1:$I$10,3,FALSE)</f>
        <v>mgr</v>
      </c>
      <c r="D371" s="20" t="str">
        <f>VLOOKUP(E371,studia!$F$1:$I$10,4,FALSE)</f>
        <v>EEN</v>
      </c>
      <c r="E371" s="35" t="s">
        <v>407</v>
      </c>
      <c r="F371" s="158" t="s">
        <v>2179</v>
      </c>
      <c r="G371" s="35" t="s">
        <v>912</v>
      </c>
      <c r="H371" s="35" t="s">
        <v>913</v>
      </c>
      <c r="I371" s="35" t="s">
        <v>1644</v>
      </c>
      <c r="J371" s="35" t="s">
        <v>914</v>
      </c>
      <c r="K371" s="19" t="str">
        <f>VLOOKUP(J371,Prowadzacy!$F$3:$J$116,2,FALSE)</f>
        <v>Marek</v>
      </c>
      <c r="L371" s="19" t="str">
        <f>VLOOKUP(J371,Prowadzacy!$F$3:$K$116,3,FALSE)</f>
        <v>Aleksander</v>
      </c>
      <c r="M371" s="19" t="str">
        <f>VLOOKUP(J371,Prowadzacy!$F$3:$K$116,4,FALSE)</f>
        <v>Kott</v>
      </c>
      <c r="N371" s="20" t="str">
        <f>VLOOKUP(J371,Prowadzacy!$F$3:$M$116,8,FALSE)</f>
        <v xml:space="preserve">Marek | Kott | Dr inż. |  ( 05297 ) </v>
      </c>
      <c r="O371" s="19" t="str">
        <f>VLOOKUP(J371,Prowadzacy!$F$3:$K$116,5,FALSE)</f>
        <v>K36W05D02</v>
      </c>
      <c r="P371" s="20" t="str">
        <f>VLOOKUP(J371,Prowadzacy!$F$3:$K$116,6,FALSE)</f>
        <v>ZSS</v>
      </c>
      <c r="Q371" s="34" t="s">
        <v>871</v>
      </c>
      <c r="R371" s="20" t="str">
        <f>VLOOKUP(Q371,Prowadzacy!$F$3:$K$116,2,FALSE)</f>
        <v>Robert</v>
      </c>
      <c r="S371" s="20" t="str">
        <f>VLOOKUP(Q371,Prowadzacy!$F$3:$K$116,3,FALSE)</f>
        <v>Stanisław</v>
      </c>
      <c r="T371" s="20" t="str">
        <f>VLOOKUP(Q371,Prowadzacy!$F$3:$K$116,4,FALSE)</f>
        <v>Łukomski</v>
      </c>
      <c r="U371" s="20" t="str">
        <f>VLOOKUP(Q371,Prowadzacy!$F$3:$M$116,8,FALSE)</f>
        <v xml:space="preserve">Robert | Łukomski | Dr inż. |  ( 05216 ) </v>
      </c>
      <c r="V371" s="35"/>
      <c r="W371" s="34" t="s">
        <v>217</v>
      </c>
      <c r="X371" s="35"/>
      <c r="Y371" s="34"/>
      <c r="Z371" s="10"/>
      <c r="AA371" s="20"/>
      <c r="AB371" s="20"/>
      <c r="AC371" s="20"/>
      <c r="AD371" s="20"/>
      <c r="AE371" s="20"/>
      <c r="AF371" s="20"/>
      <c r="AG371" s="20"/>
      <c r="AH371" s="20"/>
      <c r="AI371" s="20"/>
      <c r="AJ371" s="20"/>
      <c r="AK371" s="20"/>
    </row>
    <row r="372" spans="1:37" ht="65.25">
      <c r="A372" s="151">
        <v>367</v>
      </c>
      <c r="B372" s="20" t="str">
        <f>VLOOKUP(E372,studia!$F$1:$I$10,2,FALSE)</f>
        <v>Elektrotechnika</v>
      </c>
      <c r="C372" s="20" t="str">
        <f>VLOOKUP(E372,studia!$F$1:$I$10,3,FALSE)</f>
        <v>mgr</v>
      </c>
      <c r="D372" s="20" t="str">
        <f>VLOOKUP(E372,studia!$F$1:$I$10,4,FALSE)</f>
        <v>EEN</v>
      </c>
      <c r="E372" s="35" t="s">
        <v>407</v>
      </c>
      <c r="F372" s="158" t="s">
        <v>2179</v>
      </c>
      <c r="G372" s="35" t="s">
        <v>2114</v>
      </c>
      <c r="H372" s="35" t="s">
        <v>915</v>
      </c>
      <c r="I372" s="35" t="s">
        <v>1645</v>
      </c>
      <c r="J372" s="35" t="s">
        <v>914</v>
      </c>
      <c r="K372" s="19" t="str">
        <f>VLOOKUP(J372,Prowadzacy!$F$3:$J$116,2,FALSE)</f>
        <v>Marek</v>
      </c>
      <c r="L372" s="19" t="str">
        <f>VLOOKUP(J372,Prowadzacy!$F$3:$K$116,3,FALSE)</f>
        <v>Aleksander</v>
      </c>
      <c r="M372" s="19" t="str">
        <f>VLOOKUP(J372,Prowadzacy!$F$3:$K$116,4,FALSE)</f>
        <v>Kott</v>
      </c>
      <c r="N372" s="20" t="str">
        <f>VLOOKUP(J372,Prowadzacy!$F$3:$M$116,8,FALSE)</f>
        <v xml:space="preserve">Marek | Kott | Dr inż. |  ( 05297 ) </v>
      </c>
      <c r="O372" s="19" t="str">
        <f>VLOOKUP(J372,Prowadzacy!$F$3:$K$116,5,FALSE)</f>
        <v>K36W05D02</v>
      </c>
      <c r="P372" s="20" t="str">
        <f>VLOOKUP(J372,Prowadzacy!$F$3:$K$116,6,FALSE)</f>
        <v>ZSS</v>
      </c>
      <c r="Q372" s="34" t="s">
        <v>871</v>
      </c>
      <c r="R372" s="20" t="str">
        <f>VLOOKUP(Q372,Prowadzacy!$F$3:$K$116,2,FALSE)</f>
        <v>Robert</v>
      </c>
      <c r="S372" s="20" t="str">
        <f>VLOOKUP(Q372,Prowadzacy!$F$3:$K$116,3,FALSE)</f>
        <v>Stanisław</v>
      </c>
      <c r="T372" s="20" t="str">
        <f>VLOOKUP(Q372,Prowadzacy!$F$3:$K$116,4,FALSE)</f>
        <v>Łukomski</v>
      </c>
      <c r="U372" s="20" t="str">
        <f>VLOOKUP(Q372,Prowadzacy!$F$3:$M$116,8,FALSE)</f>
        <v xml:space="preserve">Robert | Łukomski | Dr inż. |  ( 05216 ) </v>
      </c>
      <c r="V372" s="35"/>
      <c r="W372" s="34" t="s">
        <v>217</v>
      </c>
      <c r="X372" s="35"/>
      <c r="Y372" s="34"/>
      <c r="Z372" s="10"/>
      <c r="AA372" s="20"/>
      <c r="AB372" s="20"/>
      <c r="AC372" s="20"/>
      <c r="AD372" s="20"/>
      <c r="AE372" s="20"/>
      <c r="AF372" s="20"/>
      <c r="AG372" s="20"/>
      <c r="AH372" s="20"/>
      <c r="AI372" s="20"/>
      <c r="AJ372" s="20"/>
      <c r="AK372" s="20"/>
    </row>
    <row r="373" spans="1:37" ht="78">
      <c r="A373" s="151">
        <v>368</v>
      </c>
      <c r="B373" s="20" t="str">
        <f>VLOOKUP(E373,studia!$F$1:$I$10,2,FALSE)</f>
        <v>Elektrotechnika</v>
      </c>
      <c r="C373" s="20" t="str">
        <f>VLOOKUP(E373,studia!$F$1:$I$10,3,FALSE)</f>
        <v>mgr</v>
      </c>
      <c r="D373" s="20" t="str">
        <f>VLOOKUP(E373,studia!$F$1:$I$10,4,FALSE)</f>
        <v>EEN</v>
      </c>
      <c r="E373" s="35" t="s">
        <v>407</v>
      </c>
      <c r="F373" s="158" t="s">
        <v>2179</v>
      </c>
      <c r="G373" s="35" t="s">
        <v>916</v>
      </c>
      <c r="H373" s="35" t="s">
        <v>917</v>
      </c>
      <c r="I373" s="35" t="s">
        <v>1646</v>
      </c>
      <c r="J373" s="35" t="s">
        <v>914</v>
      </c>
      <c r="K373" s="19" t="str">
        <f>VLOOKUP(J373,Prowadzacy!$F$3:$J$116,2,FALSE)</f>
        <v>Marek</v>
      </c>
      <c r="L373" s="19" t="str">
        <f>VLOOKUP(J373,Prowadzacy!$F$3:$K$116,3,FALSE)</f>
        <v>Aleksander</v>
      </c>
      <c r="M373" s="19" t="str">
        <f>VLOOKUP(J373,Prowadzacy!$F$3:$K$116,4,FALSE)</f>
        <v>Kott</v>
      </c>
      <c r="N373" s="20" t="str">
        <f>VLOOKUP(J373,Prowadzacy!$F$3:$M$116,8,FALSE)</f>
        <v xml:space="preserve">Marek | Kott | Dr inż. |  ( 05297 ) </v>
      </c>
      <c r="O373" s="19" t="str">
        <f>VLOOKUP(J373,Prowadzacy!$F$3:$K$116,5,FALSE)</f>
        <v>K36W05D02</v>
      </c>
      <c r="P373" s="20" t="str">
        <f>VLOOKUP(J373,Prowadzacy!$F$3:$K$116,6,FALSE)</f>
        <v>ZSS</v>
      </c>
      <c r="Q373" s="34" t="s">
        <v>871</v>
      </c>
      <c r="R373" s="20" t="str">
        <f>VLOOKUP(Q373,Prowadzacy!$F$3:$K$116,2,FALSE)</f>
        <v>Robert</v>
      </c>
      <c r="S373" s="20" t="str">
        <f>VLOOKUP(Q373,Prowadzacy!$F$3:$K$116,3,FALSE)</f>
        <v>Stanisław</v>
      </c>
      <c r="T373" s="20" t="str">
        <f>VLOOKUP(Q373,Prowadzacy!$F$3:$K$116,4,FALSE)</f>
        <v>Łukomski</v>
      </c>
      <c r="U373" s="20" t="str">
        <f>VLOOKUP(Q373,Prowadzacy!$F$3:$M$116,8,FALSE)</f>
        <v xml:space="preserve">Robert | Łukomski | Dr inż. |  ( 05216 ) </v>
      </c>
      <c r="V373" s="35"/>
      <c r="W373" s="34" t="s">
        <v>217</v>
      </c>
      <c r="X373" s="35"/>
      <c r="Y373" s="34"/>
      <c r="Z373" s="10"/>
      <c r="AA373" s="20"/>
      <c r="AB373" s="20"/>
      <c r="AC373" s="20"/>
      <c r="AD373" s="20"/>
      <c r="AE373" s="20"/>
      <c r="AF373" s="20"/>
      <c r="AG373" s="20"/>
      <c r="AH373" s="20"/>
      <c r="AI373" s="20"/>
      <c r="AJ373" s="20"/>
      <c r="AK373" s="20"/>
    </row>
    <row r="374" spans="1:37" ht="103.5">
      <c r="A374" s="151">
        <v>369</v>
      </c>
      <c r="B374" s="20" t="str">
        <f>VLOOKUP(E374,studia!$F$1:$I$10,2,FALSE)</f>
        <v>Elektrotechnika</v>
      </c>
      <c r="C374" s="20" t="str">
        <f>VLOOKUP(E374,studia!$F$1:$I$10,3,FALSE)</f>
        <v>mgr</v>
      </c>
      <c r="D374" s="20" t="str">
        <f>VLOOKUP(E374,studia!$F$1:$I$10,4,FALSE)</f>
        <v>EEN</v>
      </c>
      <c r="E374" s="35" t="s">
        <v>407</v>
      </c>
      <c r="F374" s="157"/>
      <c r="G374" s="35" t="s">
        <v>890</v>
      </c>
      <c r="H374" s="35" t="s">
        <v>891</v>
      </c>
      <c r="I374" s="35" t="s">
        <v>892</v>
      </c>
      <c r="J374" s="35" t="s">
        <v>871</v>
      </c>
      <c r="K374" s="19" t="str">
        <f>VLOOKUP(J374,Prowadzacy!$F$3:$J$116,2,FALSE)</f>
        <v>Robert</v>
      </c>
      <c r="L374" s="19" t="str">
        <f>VLOOKUP(J374,Prowadzacy!$F$3:$K$116,3,FALSE)</f>
        <v>Stanisław</v>
      </c>
      <c r="M374" s="19" t="str">
        <f>VLOOKUP(J374,Prowadzacy!$F$3:$K$116,4,FALSE)</f>
        <v>Łukomski</v>
      </c>
      <c r="N374" s="20" t="str">
        <f>VLOOKUP(J374,Prowadzacy!$F$3:$M$116,8,FALSE)</f>
        <v xml:space="preserve">Robert | Łukomski | Dr inż. |  ( 05216 ) </v>
      </c>
      <c r="O374" s="19" t="str">
        <f>VLOOKUP(J374,Prowadzacy!$F$3:$K$116,5,FALSE)</f>
        <v>K36W05D02</v>
      </c>
      <c r="P374" s="20" t="str">
        <f>VLOOKUP(J374,Prowadzacy!$F$3:$K$116,6,FALSE)</f>
        <v>ZSS</v>
      </c>
      <c r="Q374" s="34" t="s">
        <v>914</v>
      </c>
      <c r="R374" s="20" t="str">
        <f>VLOOKUP(Q374,Prowadzacy!$F$3:$K$116,2,FALSE)</f>
        <v>Marek</v>
      </c>
      <c r="S374" s="20" t="str">
        <f>VLOOKUP(Q374,Prowadzacy!$F$3:$K$116,3,FALSE)</f>
        <v>Aleksander</v>
      </c>
      <c r="T374" s="20" t="str">
        <f>VLOOKUP(Q374,Prowadzacy!$F$3:$K$116,4,FALSE)</f>
        <v>Kott</v>
      </c>
      <c r="U374" s="20" t="str">
        <f>VLOOKUP(Q374,Prowadzacy!$F$3:$M$116,8,FALSE)</f>
        <v xml:space="preserve">Marek | Kott | Dr inż. |  ( 05297 ) </v>
      </c>
      <c r="V374" s="35"/>
      <c r="W374" s="34" t="s">
        <v>217</v>
      </c>
      <c r="X374" s="35"/>
      <c r="Y374" s="34"/>
      <c r="Z374" s="10"/>
      <c r="AA374" s="20"/>
      <c r="AB374" s="20"/>
      <c r="AC374" s="20"/>
      <c r="AD374" s="20"/>
      <c r="AE374" s="20"/>
      <c r="AF374" s="20"/>
      <c r="AG374" s="20"/>
      <c r="AH374" s="20"/>
      <c r="AI374" s="20"/>
      <c r="AJ374" s="20"/>
      <c r="AK374" s="20"/>
    </row>
    <row r="375" spans="1:37" ht="90.75">
      <c r="A375" s="151">
        <v>370</v>
      </c>
      <c r="B375" s="20" t="str">
        <f>VLOOKUP(E375,studia!$F$1:$I$10,2,FALSE)</f>
        <v>Elektrotechnika</v>
      </c>
      <c r="C375" s="20" t="str">
        <f>VLOOKUP(E375,studia!$F$1:$I$10,3,FALSE)</f>
        <v>mgr</v>
      </c>
      <c r="D375" s="20" t="str">
        <f>VLOOKUP(E375,studia!$F$1:$I$10,4,FALSE)</f>
        <v>EEN</v>
      </c>
      <c r="E375" s="35" t="s">
        <v>407</v>
      </c>
      <c r="F375" s="157"/>
      <c r="G375" s="35" t="s">
        <v>896</v>
      </c>
      <c r="H375" s="35" t="s">
        <v>897</v>
      </c>
      <c r="I375" s="35" t="s">
        <v>1647</v>
      </c>
      <c r="J375" s="35" t="s">
        <v>871</v>
      </c>
      <c r="K375" s="19" t="str">
        <f>VLOOKUP(J375,Prowadzacy!$F$3:$J$116,2,FALSE)</f>
        <v>Robert</v>
      </c>
      <c r="L375" s="19" t="str">
        <f>VLOOKUP(J375,Prowadzacy!$F$3:$K$116,3,FALSE)</f>
        <v>Stanisław</v>
      </c>
      <c r="M375" s="19" t="str">
        <f>VLOOKUP(J375,Prowadzacy!$F$3:$K$116,4,FALSE)</f>
        <v>Łukomski</v>
      </c>
      <c r="N375" s="20" t="str">
        <f>VLOOKUP(J375,Prowadzacy!$F$3:$M$116,8,FALSE)</f>
        <v xml:space="preserve">Robert | Łukomski | Dr inż. |  ( 05216 ) </v>
      </c>
      <c r="O375" s="19" t="str">
        <f>VLOOKUP(J375,Prowadzacy!$F$3:$K$116,5,FALSE)</f>
        <v>K36W05D02</v>
      </c>
      <c r="P375" s="20" t="str">
        <f>VLOOKUP(J375,Prowadzacy!$F$3:$K$116,6,FALSE)</f>
        <v>ZSS</v>
      </c>
      <c r="Q375" s="34" t="s">
        <v>914</v>
      </c>
      <c r="R375" s="20" t="str">
        <f>VLOOKUP(Q375,Prowadzacy!$F$3:$K$116,2,FALSE)</f>
        <v>Marek</v>
      </c>
      <c r="S375" s="20" t="str">
        <f>VLOOKUP(Q375,Prowadzacy!$F$3:$K$116,3,FALSE)</f>
        <v>Aleksander</v>
      </c>
      <c r="T375" s="20" t="str">
        <f>VLOOKUP(Q375,Prowadzacy!$F$3:$K$116,4,FALSE)</f>
        <v>Kott</v>
      </c>
      <c r="U375" s="20" t="str">
        <f>VLOOKUP(Q375,Prowadzacy!$F$3:$M$116,8,FALSE)</f>
        <v xml:space="preserve">Marek | Kott | Dr inż. |  ( 05297 ) </v>
      </c>
      <c r="V375" s="35"/>
      <c r="W375" s="34" t="s">
        <v>217</v>
      </c>
      <c r="X375" s="35"/>
      <c r="Y375" s="34"/>
      <c r="Z375" s="10"/>
      <c r="AA375" s="20"/>
      <c r="AB375" s="20"/>
      <c r="AC375" s="20"/>
      <c r="AD375" s="20"/>
      <c r="AE375" s="20"/>
      <c r="AF375" s="20"/>
      <c r="AG375" s="20"/>
      <c r="AH375" s="20"/>
      <c r="AI375" s="20"/>
      <c r="AJ375" s="20"/>
      <c r="AK375" s="20"/>
    </row>
    <row r="376" spans="1:37" ht="90.75">
      <c r="A376" s="151">
        <v>371</v>
      </c>
      <c r="B376" s="20" t="str">
        <f>VLOOKUP(E376,studia!$F$1:$I$10,2,FALSE)</f>
        <v>Elektrotechnika</v>
      </c>
      <c r="C376" s="20" t="str">
        <f>VLOOKUP(E376,studia!$F$1:$I$10,3,FALSE)</f>
        <v>mgr</v>
      </c>
      <c r="D376" s="20" t="str">
        <f>VLOOKUP(E376,studia!$F$1:$I$10,4,FALSE)</f>
        <v>EEN</v>
      </c>
      <c r="E376" s="35" t="s">
        <v>407</v>
      </c>
      <c r="F376" s="158" t="s">
        <v>2179</v>
      </c>
      <c r="G376" s="35" t="s">
        <v>898</v>
      </c>
      <c r="H376" s="35" t="s">
        <v>899</v>
      </c>
      <c r="I376" s="35" t="s">
        <v>900</v>
      </c>
      <c r="J376" s="35" t="s">
        <v>871</v>
      </c>
      <c r="K376" s="19" t="str">
        <f>VLOOKUP(J376,Prowadzacy!$F$3:$J$116,2,FALSE)</f>
        <v>Robert</v>
      </c>
      <c r="L376" s="19" t="str">
        <f>VLOOKUP(J376,Prowadzacy!$F$3:$K$116,3,FALSE)</f>
        <v>Stanisław</v>
      </c>
      <c r="M376" s="19" t="str">
        <f>VLOOKUP(J376,Prowadzacy!$F$3:$K$116,4,FALSE)</f>
        <v>Łukomski</v>
      </c>
      <c r="N376" s="20" t="str">
        <f>VLOOKUP(J376,Prowadzacy!$F$3:$M$116,8,FALSE)</f>
        <v xml:space="preserve">Robert | Łukomski | Dr inż. |  ( 05216 ) </v>
      </c>
      <c r="O376" s="19" t="str">
        <f>VLOOKUP(J376,Prowadzacy!$F$3:$K$116,5,FALSE)</f>
        <v>K36W05D02</v>
      </c>
      <c r="P376" s="20" t="str">
        <f>VLOOKUP(J376,Prowadzacy!$F$3:$K$116,6,FALSE)</f>
        <v>ZSS</v>
      </c>
      <c r="Q376" s="34" t="s">
        <v>914</v>
      </c>
      <c r="R376" s="20" t="str">
        <f>VLOOKUP(Q376,Prowadzacy!$F$3:$K$116,2,FALSE)</f>
        <v>Marek</v>
      </c>
      <c r="S376" s="20" t="str">
        <f>VLOOKUP(Q376,Prowadzacy!$F$3:$K$116,3,FALSE)</f>
        <v>Aleksander</v>
      </c>
      <c r="T376" s="20" t="str">
        <f>VLOOKUP(Q376,Prowadzacy!$F$3:$K$116,4,FALSE)</f>
        <v>Kott</v>
      </c>
      <c r="U376" s="20" t="str">
        <f>VLOOKUP(Q376,Prowadzacy!$F$3:$M$116,8,FALSE)</f>
        <v xml:space="preserve">Marek | Kott | Dr inż. |  ( 05297 ) </v>
      </c>
      <c r="V376" s="35"/>
      <c r="W376" s="34" t="s">
        <v>217</v>
      </c>
      <c r="X376" s="35"/>
      <c r="Y376" s="34"/>
      <c r="Z376" s="10"/>
      <c r="AA376" s="20"/>
      <c r="AB376" s="20"/>
      <c r="AC376" s="20"/>
      <c r="AD376" s="20"/>
      <c r="AE376" s="20"/>
      <c r="AF376" s="20"/>
      <c r="AG376" s="20"/>
      <c r="AH376" s="20"/>
      <c r="AI376" s="20"/>
      <c r="AJ376" s="20"/>
      <c r="AK376" s="20"/>
    </row>
    <row r="377" spans="1:37" ht="39.75">
      <c r="A377" s="151">
        <v>372</v>
      </c>
      <c r="B377" s="20" t="str">
        <f>VLOOKUP(E377,studia!$F$1:$I$10,2,FALSE)</f>
        <v>Elektrotechnika</v>
      </c>
      <c r="C377" s="20" t="str">
        <f>VLOOKUP(E377,studia!$F$1:$I$10,3,FALSE)</f>
        <v>mgr</v>
      </c>
      <c r="D377" s="20" t="str">
        <f>VLOOKUP(E377,studia!$F$1:$I$10,4,FALSE)</f>
        <v>EEN</v>
      </c>
      <c r="E377" s="35" t="s">
        <v>407</v>
      </c>
      <c r="F377" s="157"/>
      <c r="G377" s="35" t="s">
        <v>786</v>
      </c>
      <c r="H377" s="35" t="s">
        <v>787</v>
      </c>
      <c r="I377" s="35" t="s">
        <v>1781</v>
      </c>
      <c r="J377" s="35" t="s">
        <v>788</v>
      </c>
      <c r="K377" s="19" t="str">
        <f>VLOOKUP(J377,Prowadzacy!$F$3:$J$116,2,FALSE)</f>
        <v>Mirosław</v>
      </c>
      <c r="L377" s="19">
        <f>VLOOKUP(J377,Prowadzacy!$F$3:$K$116,3,FALSE)</f>
        <v>0</v>
      </c>
      <c r="M377" s="19" t="str">
        <f>VLOOKUP(J377,Prowadzacy!$F$3:$K$116,4,FALSE)</f>
        <v>Łukowicz</v>
      </c>
      <c r="N377" s="20" t="str">
        <f>VLOOKUP(J377,Prowadzacy!$F$3:$M$116,8,FALSE)</f>
        <v xml:space="preserve">Mirosław | Łukowicz | Dr hab. inż. |  ( 05227 ) </v>
      </c>
      <c r="O377" s="19" t="str">
        <f>VLOOKUP(J377,Prowadzacy!$F$3:$K$116,5,FALSE)</f>
        <v>K36W05D02</v>
      </c>
      <c r="P377" s="20" t="str">
        <f>VLOOKUP(J377,Prowadzacy!$F$3:$K$116,6,FALSE)</f>
        <v>ZAS</v>
      </c>
      <c r="Q377" s="34" t="s">
        <v>753</v>
      </c>
      <c r="R377" s="20" t="str">
        <f>VLOOKUP(Q377,Prowadzacy!$F$3:$K$116,2,FALSE)</f>
        <v>Daniel</v>
      </c>
      <c r="S377" s="20" t="str">
        <f>VLOOKUP(Q377,Prowadzacy!$F$3:$K$116,3,FALSE)</f>
        <v>Łukasz</v>
      </c>
      <c r="T377" s="20" t="str">
        <f>VLOOKUP(Q377,Prowadzacy!$F$3:$K$116,4,FALSE)</f>
        <v>Bejmert</v>
      </c>
      <c r="U377" s="20" t="str">
        <f>VLOOKUP(Q377,Prowadzacy!$F$3:$M$116,8,FALSE)</f>
        <v xml:space="preserve">Daniel | Bejmert | Dr inż. |  ( 05285 ) </v>
      </c>
      <c r="V377" s="35"/>
      <c r="W377" s="34" t="s">
        <v>217</v>
      </c>
      <c r="X377" s="35"/>
      <c r="Y377" s="34"/>
      <c r="Z377" s="10"/>
      <c r="AA377" s="20"/>
      <c r="AB377" s="20"/>
      <c r="AC377" s="20"/>
      <c r="AD377" s="20"/>
      <c r="AE377" s="20"/>
      <c r="AF377" s="20"/>
      <c r="AG377" s="20"/>
      <c r="AH377" s="20"/>
      <c r="AI377" s="20"/>
      <c r="AJ377" s="20"/>
      <c r="AK377" s="20"/>
    </row>
    <row r="378" spans="1:37" ht="65.25">
      <c r="A378" s="151">
        <v>373</v>
      </c>
      <c r="B378" s="20" t="str">
        <f>VLOOKUP(E378,studia!$F$1:$I$10,2,FALSE)</f>
        <v>Elektrotechnika</v>
      </c>
      <c r="C378" s="20" t="str">
        <f>VLOOKUP(E378,studia!$F$1:$I$10,3,FALSE)</f>
        <v>mgr</v>
      </c>
      <c r="D378" s="20" t="str">
        <f>VLOOKUP(E378,studia!$F$1:$I$10,4,FALSE)</f>
        <v>EEN</v>
      </c>
      <c r="E378" s="35" t="s">
        <v>407</v>
      </c>
      <c r="F378" s="158" t="s">
        <v>2179</v>
      </c>
      <c r="G378" s="35" t="s">
        <v>1938</v>
      </c>
      <c r="H378" s="35" t="s">
        <v>1937</v>
      </c>
      <c r="I378" s="35" t="s">
        <v>1782</v>
      </c>
      <c r="J378" s="35" t="s">
        <v>788</v>
      </c>
      <c r="K378" s="19" t="str">
        <f>VLOOKUP(J378,Prowadzacy!$F$3:$J$116,2,FALSE)</f>
        <v>Mirosław</v>
      </c>
      <c r="L378" s="19">
        <f>VLOOKUP(J378,Prowadzacy!$F$3:$K$116,3,FALSE)</f>
        <v>0</v>
      </c>
      <c r="M378" s="19" t="str">
        <f>VLOOKUP(J378,Prowadzacy!$F$3:$K$116,4,FALSE)</f>
        <v>Łukowicz</v>
      </c>
      <c r="N378" s="20" t="str">
        <f>VLOOKUP(J378,Prowadzacy!$F$3:$M$116,8,FALSE)</f>
        <v xml:space="preserve">Mirosław | Łukowicz | Dr hab. inż. |  ( 05227 ) </v>
      </c>
      <c r="O378" s="19" t="str">
        <f>VLOOKUP(J378,Prowadzacy!$F$3:$K$116,5,FALSE)</f>
        <v>K36W05D02</v>
      </c>
      <c r="P378" s="20" t="str">
        <f>VLOOKUP(J378,Prowadzacy!$F$3:$K$116,6,FALSE)</f>
        <v>ZAS</v>
      </c>
      <c r="Q378" s="34" t="s">
        <v>753</v>
      </c>
      <c r="R378" s="20" t="str">
        <f>VLOOKUP(Q378,Prowadzacy!$F$3:$K$116,2,FALSE)</f>
        <v>Daniel</v>
      </c>
      <c r="S378" s="20" t="str">
        <f>VLOOKUP(Q378,Prowadzacy!$F$3:$K$116,3,FALSE)</f>
        <v>Łukasz</v>
      </c>
      <c r="T378" s="20" t="str">
        <f>VLOOKUP(Q378,Prowadzacy!$F$3:$K$116,4,FALSE)</f>
        <v>Bejmert</v>
      </c>
      <c r="U378" s="20" t="str">
        <f>VLOOKUP(Q378,Prowadzacy!$F$3:$M$116,8,FALSE)</f>
        <v xml:space="preserve">Daniel | Bejmert | Dr inż. |  ( 05285 ) </v>
      </c>
      <c r="V378" s="35"/>
      <c r="W378" s="34" t="s">
        <v>217</v>
      </c>
      <c r="X378" s="35"/>
      <c r="Y378" s="34"/>
      <c r="Z378" s="10"/>
      <c r="AA378" s="20"/>
      <c r="AB378" s="20"/>
      <c r="AC378" s="20"/>
      <c r="AD378" s="20"/>
      <c r="AE378" s="20"/>
      <c r="AF378" s="20"/>
      <c r="AG378" s="20"/>
      <c r="AH378" s="20"/>
      <c r="AI378" s="20"/>
      <c r="AJ378" s="20"/>
      <c r="AK378" s="20"/>
    </row>
    <row r="379" spans="1:37" ht="65.25">
      <c r="A379" s="151">
        <v>374</v>
      </c>
      <c r="B379" s="20" t="str">
        <f>VLOOKUP(E379,studia!$F$1:$I$10,2,FALSE)</f>
        <v>Elektrotechnika</v>
      </c>
      <c r="C379" s="20" t="str">
        <f>VLOOKUP(E379,studia!$F$1:$I$10,3,FALSE)</f>
        <v>mgr</v>
      </c>
      <c r="D379" s="20" t="str">
        <f>VLOOKUP(E379,studia!$F$1:$I$10,4,FALSE)</f>
        <v>EEN</v>
      </c>
      <c r="E379" s="35" t="s">
        <v>407</v>
      </c>
      <c r="F379" s="157"/>
      <c r="G379" s="35" t="s">
        <v>1648</v>
      </c>
      <c r="H379" s="35" t="s">
        <v>789</v>
      </c>
      <c r="I379" s="35" t="s">
        <v>1783</v>
      </c>
      <c r="J379" s="35" t="s">
        <v>788</v>
      </c>
      <c r="K379" s="19" t="str">
        <f>VLOOKUP(J379,Prowadzacy!$F$3:$J$116,2,FALSE)</f>
        <v>Mirosław</v>
      </c>
      <c r="L379" s="19">
        <f>VLOOKUP(J379,Prowadzacy!$F$3:$K$116,3,FALSE)</f>
        <v>0</v>
      </c>
      <c r="M379" s="19" t="str">
        <f>VLOOKUP(J379,Prowadzacy!$F$3:$K$116,4,FALSE)</f>
        <v>Łukowicz</v>
      </c>
      <c r="N379" s="20" t="str">
        <f>VLOOKUP(J379,Prowadzacy!$F$3:$M$116,8,FALSE)</f>
        <v xml:space="preserve">Mirosław | Łukowicz | Dr hab. inż. |  ( 05227 ) </v>
      </c>
      <c r="O379" s="19" t="str">
        <f>VLOOKUP(J379,Prowadzacy!$F$3:$K$116,5,FALSE)</f>
        <v>K36W05D02</v>
      </c>
      <c r="P379" s="20" t="str">
        <f>VLOOKUP(J379,Prowadzacy!$F$3:$K$116,6,FALSE)</f>
        <v>ZAS</v>
      </c>
      <c r="Q379" s="34" t="s">
        <v>753</v>
      </c>
      <c r="R379" s="20" t="str">
        <f>VLOOKUP(Q379,Prowadzacy!$F$3:$K$116,2,FALSE)</f>
        <v>Daniel</v>
      </c>
      <c r="S379" s="20" t="str">
        <f>VLOOKUP(Q379,Prowadzacy!$F$3:$K$116,3,FALSE)</f>
        <v>Łukasz</v>
      </c>
      <c r="T379" s="20" t="str">
        <f>VLOOKUP(Q379,Prowadzacy!$F$3:$K$116,4,FALSE)</f>
        <v>Bejmert</v>
      </c>
      <c r="U379" s="20" t="str">
        <f>VLOOKUP(Q379,Prowadzacy!$F$3:$M$116,8,FALSE)</f>
        <v xml:space="preserve">Daniel | Bejmert | Dr inż. |  ( 05285 ) </v>
      </c>
      <c r="V379" s="35"/>
      <c r="W379" s="34" t="s">
        <v>217</v>
      </c>
      <c r="X379" s="35"/>
      <c r="Y379" s="34"/>
      <c r="Z379" s="10"/>
      <c r="AA379" s="20"/>
      <c r="AB379" s="20"/>
      <c r="AC379" s="20"/>
      <c r="AD379" s="20"/>
      <c r="AE379" s="20"/>
      <c r="AF379" s="20"/>
      <c r="AG379" s="20"/>
      <c r="AH379" s="20"/>
      <c r="AI379" s="20"/>
      <c r="AJ379" s="20"/>
      <c r="AK379" s="20"/>
    </row>
    <row r="380" spans="1:37" ht="78">
      <c r="A380" s="151">
        <v>375</v>
      </c>
      <c r="B380" s="20" t="str">
        <f>VLOOKUP(E380,studia!$F$1:$I$10,2,FALSE)</f>
        <v>Elektrotechnika</v>
      </c>
      <c r="C380" s="20" t="str">
        <f>VLOOKUP(E380,studia!$F$1:$I$10,3,FALSE)</f>
        <v>mgr</v>
      </c>
      <c r="D380" s="20" t="str">
        <f>VLOOKUP(E380,studia!$F$1:$I$10,4,FALSE)</f>
        <v>EEN</v>
      </c>
      <c r="E380" s="35" t="s">
        <v>407</v>
      </c>
      <c r="F380" s="157"/>
      <c r="G380" s="35" t="s">
        <v>826</v>
      </c>
      <c r="H380" s="35" t="s">
        <v>827</v>
      </c>
      <c r="I380" s="35" t="s">
        <v>1649</v>
      </c>
      <c r="J380" s="35" t="s">
        <v>820</v>
      </c>
      <c r="K380" s="19" t="str">
        <f>VLOOKUP(J380,Prowadzacy!$F$3:$J$116,2,FALSE)</f>
        <v>Radosław</v>
      </c>
      <c r="L380" s="19">
        <f>VLOOKUP(J380,Prowadzacy!$F$3:$K$116,3,FALSE)</f>
        <v>0</v>
      </c>
      <c r="M380" s="19" t="str">
        <f>VLOOKUP(J380,Prowadzacy!$F$3:$K$116,4,FALSE)</f>
        <v>Nalepa</v>
      </c>
      <c r="N380" s="20" t="str">
        <f>VLOOKUP(J380,Prowadzacy!$F$3:$M$116,8,FALSE)</f>
        <v xml:space="preserve">Radosław | Nalepa | Dr inż. |  ( 05386 ) </v>
      </c>
      <c r="O380" s="19" t="str">
        <f>VLOOKUP(J380,Prowadzacy!$F$3:$K$116,5,FALSE)</f>
        <v>K36W05D02</v>
      </c>
      <c r="P380" s="20" t="str">
        <f>VLOOKUP(J380,Prowadzacy!$F$3:$K$116,6,FALSE)</f>
        <v>ZSS</v>
      </c>
      <c r="Q380" s="34" t="s">
        <v>871</v>
      </c>
      <c r="R380" s="20" t="str">
        <f>VLOOKUP(Q380,Prowadzacy!$F$3:$K$116,2,FALSE)</f>
        <v>Robert</v>
      </c>
      <c r="S380" s="20" t="str">
        <f>VLOOKUP(Q380,Prowadzacy!$F$3:$K$116,3,FALSE)</f>
        <v>Stanisław</v>
      </c>
      <c r="T380" s="20" t="str">
        <f>VLOOKUP(Q380,Prowadzacy!$F$3:$K$116,4,FALSE)</f>
        <v>Łukomski</v>
      </c>
      <c r="U380" s="20" t="str">
        <f>VLOOKUP(Q380,Prowadzacy!$F$3:$M$116,8,FALSE)</f>
        <v xml:space="preserve">Robert | Łukomski | Dr inż. |  ( 05216 ) </v>
      </c>
      <c r="V380" s="35"/>
      <c r="W380" s="34" t="s">
        <v>217</v>
      </c>
      <c r="X380" s="35"/>
      <c r="Y380" s="34"/>
      <c r="Z380" s="10"/>
      <c r="AA380" s="20"/>
      <c r="AB380" s="20"/>
      <c r="AC380" s="20"/>
      <c r="AD380" s="20"/>
      <c r="AE380" s="20"/>
      <c r="AF380" s="20"/>
      <c r="AG380" s="20"/>
      <c r="AH380" s="20"/>
      <c r="AI380" s="20"/>
      <c r="AJ380" s="20"/>
      <c r="AK380" s="20"/>
    </row>
    <row r="381" spans="1:37" ht="52.5">
      <c r="A381" s="151">
        <v>376</v>
      </c>
      <c r="B381" s="20" t="str">
        <f>VLOOKUP(E381,studia!$F$1:$I$10,2,FALSE)</f>
        <v>Elektrotechnika</v>
      </c>
      <c r="C381" s="20" t="str">
        <f>VLOOKUP(E381,studia!$F$1:$I$10,3,FALSE)</f>
        <v>mgr</v>
      </c>
      <c r="D381" s="20" t="str">
        <f>VLOOKUP(E381,studia!$F$1:$I$10,4,FALSE)</f>
        <v>EEN</v>
      </c>
      <c r="E381" s="35" t="s">
        <v>407</v>
      </c>
      <c r="F381" s="157"/>
      <c r="G381" s="35" t="s">
        <v>834</v>
      </c>
      <c r="H381" s="35" t="s">
        <v>835</v>
      </c>
      <c r="I381" s="35" t="s">
        <v>1784</v>
      </c>
      <c r="J381" s="35" t="s">
        <v>833</v>
      </c>
      <c r="K381" s="19" t="str">
        <f>VLOOKUP(J381,Prowadzacy!$F$3:$J$116,2,FALSE)</f>
        <v>Tomasz</v>
      </c>
      <c r="L381" s="19" t="str">
        <f>VLOOKUP(J381,Prowadzacy!$F$3:$K$116,3,FALSE)</f>
        <v>Kazimierz</v>
      </c>
      <c r="M381" s="19" t="str">
        <f>VLOOKUP(J381,Prowadzacy!$F$3:$K$116,4,FALSE)</f>
        <v>Okoń</v>
      </c>
      <c r="N381" s="20" t="str">
        <f>VLOOKUP(J381,Prowadzacy!$F$3:$M$116,8,FALSE)</f>
        <v xml:space="preserve">Tomasz | Okoń | Dr inż. |  ( 05401 ) </v>
      </c>
      <c r="O381" s="19" t="str">
        <f>VLOOKUP(J381,Prowadzacy!$F$3:$K$116,5,FALSE)</f>
        <v>K36W05D02</v>
      </c>
      <c r="P381" s="20" t="str">
        <f>VLOOKUP(J381,Prowadzacy!$F$3:$K$116,6,FALSE)</f>
        <v>ZSS</v>
      </c>
      <c r="Q381" s="34" t="s">
        <v>871</v>
      </c>
      <c r="R381" s="20" t="str">
        <f>VLOOKUP(Q381,Prowadzacy!$F$3:$K$116,2,FALSE)</f>
        <v>Robert</v>
      </c>
      <c r="S381" s="20" t="str">
        <f>VLOOKUP(Q381,Prowadzacy!$F$3:$K$116,3,FALSE)</f>
        <v>Stanisław</v>
      </c>
      <c r="T381" s="20" t="str">
        <f>VLOOKUP(Q381,Prowadzacy!$F$3:$K$116,4,FALSE)</f>
        <v>Łukomski</v>
      </c>
      <c r="U381" s="20" t="str">
        <f>VLOOKUP(Q381,Prowadzacy!$F$3:$M$116,8,FALSE)</f>
        <v xml:space="preserve">Robert | Łukomski | Dr inż. |  ( 05216 ) </v>
      </c>
      <c r="V381" s="35"/>
      <c r="W381" s="34" t="s">
        <v>217</v>
      </c>
      <c r="X381" s="35"/>
      <c r="Y381" s="34"/>
      <c r="Z381" s="10"/>
      <c r="AA381" s="20"/>
      <c r="AB381" s="20"/>
      <c r="AC381" s="20"/>
      <c r="AD381" s="20"/>
      <c r="AE381" s="20"/>
      <c r="AF381" s="20"/>
      <c r="AG381" s="20"/>
      <c r="AH381" s="20"/>
      <c r="AI381" s="20"/>
      <c r="AJ381" s="20"/>
      <c r="AK381" s="20"/>
    </row>
    <row r="382" spans="1:37" ht="52.5">
      <c r="A382" s="151">
        <v>377</v>
      </c>
      <c r="B382" s="20" t="str">
        <f>VLOOKUP(E382,studia!$F$1:$I$10,2,FALSE)</f>
        <v>Elektrotechnika</v>
      </c>
      <c r="C382" s="20" t="str">
        <f>VLOOKUP(E382,studia!$F$1:$I$10,3,FALSE)</f>
        <v>mgr</v>
      </c>
      <c r="D382" s="20" t="str">
        <f>VLOOKUP(E382,studia!$F$1:$I$10,4,FALSE)</f>
        <v>EEN</v>
      </c>
      <c r="E382" s="35" t="s">
        <v>407</v>
      </c>
      <c r="F382" s="157"/>
      <c r="G382" s="35" t="s">
        <v>836</v>
      </c>
      <c r="H382" s="35" t="s">
        <v>837</v>
      </c>
      <c r="I382" s="35" t="s">
        <v>1785</v>
      </c>
      <c r="J382" s="35" t="s">
        <v>833</v>
      </c>
      <c r="K382" s="19" t="str">
        <f>VLOOKUP(J382,Prowadzacy!$F$3:$J$116,2,FALSE)</f>
        <v>Tomasz</v>
      </c>
      <c r="L382" s="19" t="str">
        <f>VLOOKUP(J382,Prowadzacy!$F$3:$K$116,3,FALSE)</f>
        <v>Kazimierz</v>
      </c>
      <c r="M382" s="19" t="str">
        <f>VLOOKUP(J382,Prowadzacy!$F$3:$K$116,4,FALSE)</f>
        <v>Okoń</v>
      </c>
      <c r="N382" s="20" t="str">
        <f>VLOOKUP(J382,Prowadzacy!$F$3:$M$116,8,FALSE)</f>
        <v xml:space="preserve">Tomasz | Okoń | Dr inż. |  ( 05401 ) </v>
      </c>
      <c r="O382" s="19" t="str">
        <f>VLOOKUP(J382,Prowadzacy!$F$3:$K$116,5,FALSE)</f>
        <v>K36W05D02</v>
      </c>
      <c r="P382" s="20" t="str">
        <f>VLOOKUP(J382,Prowadzacy!$F$3:$K$116,6,FALSE)</f>
        <v>ZSS</v>
      </c>
      <c r="Q382" s="34" t="s">
        <v>871</v>
      </c>
      <c r="R382" s="20" t="str">
        <f>VLOOKUP(Q382,Prowadzacy!$F$3:$K$116,2,FALSE)</f>
        <v>Robert</v>
      </c>
      <c r="S382" s="20" t="str">
        <f>VLOOKUP(Q382,Prowadzacy!$F$3:$K$116,3,FALSE)</f>
        <v>Stanisław</v>
      </c>
      <c r="T382" s="20" t="str">
        <f>VLOOKUP(Q382,Prowadzacy!$F$3:$K$116,4,FALSE)</f>
        <v>Łukomski</v>
      </c>
      <c r="U382" s="20" t="str">
        <f>VLOOKUP(Q382,Prowadzacy!$F$3:$M$116,8,FALSE)</f>
        <v xml:space="preserve">Robert | Łukomski | Dr inż. |  ( 05216 ) </v>
      </c>
      <c r="V382" s="35"/>
      <c r="W382" s="34" t="s">
        <v>217</v>
      </c>
      <c r="X382" s="35"/>
      <c r="Y382" s="34"/>
      <c r="Z382" s="10"/>
      <c r="AA382" s="20"/>
      <c r="AB382" s="20"/>
      <c r="AC382" s="20"/>
      <c r="AD382" s="20"/>
      <c r="AE382" s="20"/>
      <c r="AF382" s="20"/>
      <c r="AG382" s="20"/>
      <c r="AH382" s="20"/>
      <c r="AI382" s="20"/>
      <c r="AJ382" s="20"/>
      <c r="AK382" s="20"/>
    </row>
    <row r="383" spans="1:37" ht="52.5">
      <c r="A383" s="151">
        <v>378</v>
      </c>
      <c r="B383" s="20" t="str">
        <f>VLOOKUP(E383,studia!$F$1:$I$10,2,FALSE)</f>
        <v>Elektrotechnika</v>
      </c>
      <c r="C383" s="20" t="str">
        <f>VLOOKUP(E383,studia!$F$1:$I$10,3,FALSE)</f>
        <v>mgr</v>
      </c>
      <c r="D383" s="20" t="str">
        <f>VLOOKUP(E383,studia!$F$1:$I$10,4,FALSE)</f>
        <v>EEN</v>
      </c>
      <c r="E383" s="35" t="s">
        <v>407</v>
      </c>
      <c r="F383" s="157"/>
      <c r="G383" s="35" t="s">
        <v>840</v>
      </c>
      <c r="H383" s="35" t="s">
        <v>841</v>
      </c>
      <c r="I383" s="35" t="s">
        <v>1785</v>
      </c>
      <c r="J383" s="35" t="s">
        <v>833</v>
      </c>
      <c r="K383" s="19" t="str">
        <f>VLOOKUP(J383,Prowadzacy!$F$3:$J$116,2,FALSE)</f>
        <v>Tomasz</v>
      </c>
      <c r="L383" s="19" t="str">
        <f>VLOOKUP(J383,Prowadzacy!$F$3:$K$116,3,FALSE)</f>
        <v>Kazimierz</v>
      </c>
      <c r="M383" s="19" t="str">
        <f>VLOOKUP(J383,Prowadzacy!$F$3:$K$116,4,FALSE)</f>
        <v>Okoń</v>
      </c>
      <c r="N383" s="20" t="str">
        <f>VLOOKUP(J383,Prowadzacy!$F$3:$M$116,8,FALSE)</f>
        <v xml:space="preserve">Tomasz | Okoń | Dr inż. |  ( 05401 ) </v>
      </c>
      <c r="O383" s="19" t="str">
        <f>VLOOKUP(J383,Prowadzacy!$F$3:$K$116,5,FALSE)</f>
        <v>K36W05D02</v>
      </c>
      <c r="P383" s="20" t="str">
        <f>VLOOKUP(J383,Prowadzacy!$F$3:$K$116,6,FALSE)</f>
        <v>ZSS</v>
      </c>
      <c r="Q383" s="34" t="s">
        <v>871</v>
      </c>
      <c r="R383" s="20" t="str">
        <f>VLOOKUP(Q383,Prowadzacy!$F$3:$K$116,2,FALSE)</f>
        <v>Robert</v>
      </c>
      <c r="S383" s="20" t="str">
        <f>VLOOKUP(Q383,Prowadzacy!$F$3:$K$116,3,FALSE)</f>
        <v>Stanisław</v>
      </c>
      <c r="T383" s="20" t="str">
        <f>VLOOKUP(Q383,Prowadzacy!$F$3:$K$116,4,FALSE)</f>
        <v>Łukomski</v>
      </c>
      <c r="U383" s="20" t="str">
        <f>VLOOKUP(Q383,Prowadzacy!$F$3:$M$116,8,FALSE)</f>
        <v xml:space="preserve">Robert | Łukomski | Dr inż. |  ( 05216 ) </v>
      </c>
      <c r="V383" s="35"/>
      <c r="W383" s="34" t="s">
        <v>217</v>
      </c>
      <c r="X383" s="35"/>
      <c r="Y383" s="34"/>
      <c r="Z383" s="10"/>
      <c r="AA383" s="20"/>
      <c r="AB383" s="20"/>
      <c r="AC383" s="20"/>
      <c r="AD383" s="20"/>
      <c r="AE383" s="20"/>
      <c r="AF383" s="20"/>
      <c r="AG383" s="20"/>
      <c r="AH383" s="20"/>
      <c r="AI383" s="20"/>
      <c r="AJ383" s="20"/>
      <c r="AK383" s="20"/>
    </row>
    <row r="384" spans="1:37" ht="39.75">
      <c r="A384" s="151">
        <v>379</v>
      </c>
      <c r="B384" s="20" t="str">
        <f>VLOOKUP(E384,studia!$F$1:$I$10,2,FALSE)</f>
        <v>Elektrotechnika</v>
      </c>
      <c r="C384" s="20" t="str">
        <f>VLOOKUP(E384,studia!$F$1:$I$10,3,FALSE)</f>
        <v>mgr</v>
      </c>
      <c r="D384" s="20" t="str">
        <f>VLOOKUP(E384,studia!$F$1:$I$10,4,FALSE)</f>
        <v>EEN</v>
      </c>
      <c r="E384" s="35" t="s">
        <v>407</v>
      </c>
      <c r="F384" s="157"/>
      <c r="G384" s="35" t="s">
        <v>842</v>
      </c>
      <c r="H384" s="35" t="s">
        <v>843</v>
      </c>
      <c r="I384" s="35" t="s">
        <v>1786</v>
      </c>
      <c r="J384" s="35" t="s">
        <v>833</v>
      </c>
      <c r="K384" s="19" t="str">
        <f>VLOOKUP(J384,Prowadzacy!$F$3:$J$116,2,FALSE)</f>
        <v>Tomasz</v>
      </c>
      <c r="L384" s="19" t="str">
        <f>VLOOKUP(J384,Prowadzacy!$F$3:$K$116,3,FALSE)</f>
        <v>Kazimierz</v>
      </c>
      <c r="M384" s="19" t="str">
        <f>VLOOKUP(J384,Prowadzacy!$F$3:$K$116,4,FALSE)</f>
        <v>Okoń</v>
      </c>
      <c r="N384" s="20" t="str">
        <f>VLOOKUP(J384,Prowadzacy!$F$3:$M$116,8,FALSE)</f>
        <v xml:space="preserve">Tomasz | Okoń | Dr inż. |  ( 05401 ) </v>
      </c>
      <c r="O384" s="19" t="str">
        <f>VLOOKUP(J384,Prowadzacy!$F$3:$K$116,5,FALSE)</f>
        <v>K36W05D02</v>
      </c>
      <c r="P384" s="20" t="str">
        <f>VLOOKUP(J384,Prowadzacy!$F$3:$K$116,6,FALSE)</f>
        <v>ZSS</v>
      </c>
      <c r="Q384" s="34" t="s">
        <v>871</v>
      </c>
      <c r="R384" s="20" t="str">
        <f>VLOOKUP(Q384,Prowadzacy!$F$3:$K$116,2,FALSE)</f>
        <v>Robert</v>
      </c>
      <c r="S384" s="20" t="str">
        <f>VLOOKUP(Q384,Prowadzacy!$F$3:$K$116,3,FALSE)</f>
        <v>Stanisław</v>
      </c>
      <c r="T384" s="20" t="str">
        <f>VLOOKUP(Q384,Prowadzacy!$F$3:$K$116,4,FALSE)</f>
        <v>Łukomski</v>
      </c>
      <c r="U384" s="20" t="str">
        <f>VLOOKUP(Q384,Prowadzacy!$F$3:$M$116,8,FALSE)</f>
        <v xml:space="preserve">Robert | Łukomski | Dr inż. |  ( 05216 ) </v>
      </c>
      <c r="V384" s="35"/>
      <c r="W384" s="34" t="s">
        <v>217</v>
      </c>
      <c r="X384" s="35"/>
      <c r="Y384" s="34"/>
      <c r="Z384" s="10"/>
      <c r="AA384" s="20"/>
      <c r="AB384" s="20"/>
      <c r="AC384" s="20"/>
      <c r="AD384" s="20"/>
      <c r="AE384" s="20"/>
      <c r="AF384" s="20"/>
      <c r="AG384" s="20"/>
      <c r="AH384" s="20"/>
      <c r="AI384" s="20"/>
      <c r="AJ384" s="20"/>
      <c r="AK384" s="20"/>
    </row>
    <row r="385" spans="1:37" ht="78">
      <c r="A385" s="151">
        <v>380</v>
      </c>
      <c r="B385" s="20" t="str">
        <f>VLOOKUP(E385,studia!$F$1:$I$10,2,FALSE)</f>
        <v>Elektrotechnika</v>
      </c>
      <c r="C385" s="20" t="str">
        <f>VLOOKUP(E385,studia!$F$1:$I$10,3,FALSE)</f>
        <v>mgr</v>
      </c>
      <c r="D385" s="20" t="str">
        <f>VLOOKUP(E385,studia!$F$1:$I$10,4,FALSE)</f>
        <v>EEN</v>
      </c>
      <c r="E385" s="35" t="s">
        <v>407</v>
      </c>
      <c r="F385" s="158" t="s">
        <v>2179</v>
      </c>
      <c r="G385" s="35" t="s">
        <v>707</v>
      </c>
      <c r="H385" s="35" t="s">
        <v>708</v>
      </c>
      <c r="I385" s="35" t="s">
        <v>709</v>
      </c>
      <c r="J385" s="35" t="s">
        <v>703</v>
      </c>
      <c r="K385" s="19" t="str">
        <f>VLOOKUP(J385,Prowadzacy!$F$3:$J$116,2,FALSE)</f>
        <v>Paweł</v>
      </c>
      <c r="L385" s="19" t="str">
        <f>VLOOKUP(J385,Prowadzacy!$F$3:$K$116,3,FALSE)</f>
        <v>Adam</v>
      </c>
      <c r="M385" s="19" t="str">
        <f>VLOOKUP(J385,Prowadzacy!$F$3:$K$116,4,FALSE)</f>
        <v>Regulski</v>
      </c>
      <c r="N385" s="20" t="str">
        <f>VLOOKUP(J385,Prowadzacy!$F$3:$M$116,8,FALSE)</f>
        <v xml:space="preserve">Paweł | Regulski | Dr inż. |  ( 52340 ) </v>
      </c>
      <c r="O385" s="19" t="str">
        <f>VLOOKUP(J385,Prowadzacy!$F$3:$K$116,5,FALSE)</f>
        <v>K36W05D02</v>
      </c>
      <c r="P385" s="20" t="str">
        <f>VLOOKUP(J385,Prowadzacy!$F$3:$K$116,6,FALSE)</f>
        <v>ZAS</v>
      </c>
      <c r="Q385" s="34" t="s">
        <v>753</v>
      </c>
      <c r="R385" s="20" t="str">
        <f>VLOOKUP(Q385,Prowadzacy!$F$3:$K$116,2,FALSE)</f>
        <v>Daniel</v>
      </c>
      <c r="S385" s="20" t="str">
        <f>VLOOKUP(Q385,Prowadzacy!$F$3:$K$116,3,FALSE)</f>
        <v>Łukasz</v>
      </c>
      <c r="T385" s="20" t="str">
        <f>VLOOKUP(Q385,Prowadzacy!$F$3:$K$116,4,FALSE)</f>
        <v>Bejmert</v>
      </c>
      <c r="U385" s="20" t="str">
        <f>VLOOKUP(Q385,Prowadzacy!$F$3:$M$116,8,FALSE)</f>
        <v xml:space="preserve">Daniel | Bejmert | Dr inż. |  ( 05285 ) </v>
      </c>
      <c r="V385" s="35"/>
      <c r="W385" s="34" t="s">
        <v>217</v>
      </c>
      <c r="X385" s="35"/>
      <c r="Y385" s="34"/>
      <c r="Z385" s="10"/>
      <c r="AA385" s="20"/>
      <c r="AB385" s="20"/>
      <c r="AC385" s="20"/>
      <c r="AD385" s="20"/>
      <c r="AE385" s="20"/>
      <c r="AF385" s="20"/>
      <c r="AG385" s="20"/>
      <c r="AH385" s="20"/>
      <c r="AI385" s="20"/>
      <c r="AJ385" s="20"/>
      <c r="AK385" s="20"/>
    </row>
    <row r="386" spans="1:37" ht="78">
      <c r="A386" s="151">
        <v>381</v>
      </c>
      <c r="B386" s="20" t="str">
        <f>VLOOKUP(E386,studia!$F$1:$I$10,2,FALSE)</f>
        <v>Elektrotechnika</v>
      </c>
      <c r="C386" s="20" t="str">
        <f>VLOOKUP(E386,studia!$F$1:$I$10,3,FALSE)</f>
        <v>mgr</v>
      </c>
      <c r="D386" s="20" t="str">
        <f>VLOOKUP(E386,studia!$F$1:$I$10,4,FALSE)</f>
        <v>EEN</v>
      </c>
      <c r="E386" s="35" t="s">
        <v>407</v>
      </c>
      <c r="F386" s="158" t="s">
        <v>2179</v>
      </c>
      <c r="G386" s="35" t="s">
        <v>796</v>
      </c>
      <c r="H386" s="35" t="s">
        <v>797</v>
      </c>
      <c r="I386" s="35" t="s">
        <v>798</v>
      </c>
      <c r="J386" s="35" t="s">
        <v>703</v>
      </c>
      <c r="K386" s="19" t="str">
        <f>VLOOKUP(J386,Prowadzacy!$F$3:$J$116,2,FALSE)</f>
        <v>Paweł</v>
      </c>
      <c r="L386" s="19" t="str">
        <f>VLOOKUP(J386,Prowadzacy!$F$3:$K$116,3,FALSE)</f>
        <v>Adam</v>
      </c>
      <c r="M386" s="19" t="str">
        <f>VLOOKUP(J386,Prowadzacy!$F$3:$K$116,4,FALSE)</f>
        <v>Regulski</v>
      </c>
      <c r="N386" s="20" t="str">
        <f>VLOOKUP(J386,Prowadzacy!$F$3:$M$116,8,FALSE)</f>
        <v xml:space="preserve">Paweł | Regulski | Dr inż. |  ( 52340 ) </v>
      </c>
      <c r="O386" s="19" t="str">
        <f>VLOOKUP(J386,Prowadzacy!$F$3:$K$116,5,FALSE)</f>
        <v>K36W05D02</v>
      </c>
      <c r="P386" s="20" t="str">
        <f>VLOOKUP(J386,Prowadzacy!$F$3:$K$116,6,FALSE)</f>
        <v>ZAS</v>
      </c>
      <c r="Q386" s="34" t="s">
        <v>753</v>
      </c>
      <c r="R386" s="20" t="str">
        <f>VLOOKUP(Q386,Prowadzacy!$F$3:$K$116,2,FALSE)</f>
        <v>Daniel</v>
      </c>
      <c r="S386" s="20" t="str">
        <f>VLOOKUP(Q386,Prowadzacy!$F$3:$K$116,3,FALSE)</f>
        <v>Łukasz</v>
      </c>
      <c r="T386" s="20" t="str">
        <f>VLOOKUP(Q386,Prowadzacy!$F$3:$K$116,4,FALSE)</f>
        <v>Bejmert</v>
      </c>
      <c r="U386" s="20" t="str">
        <f>VLOOKUP(Q386,Prowadzacy!$F$3:$M$116,8,FALSE)</f>
        <v xml:space="preserve">Daniel | Bejmert | Dr inż. |  ( 05285 ) </v>
      </c>
      <c r="V386" s="35"/>
      <c r="W386" s="34" t="s">
        <v>217</v>
      </c>
      <c r="X386" s="35"/>
      <c r="Y386" s="34"/>
      <c r="Z386" s="10"/>
      <c r="AA386" s="20"/>
      <c r="AB386" s="20"/>
      <c r="AC386" s="20"/>
      <c r="AD386" s="20"/>
      <c r="AE386" s="20"/>
      <c r="AF386" s="20"/>
      <c r="AG386" s="20"/>
      <c r="AH386" s="20"/>
      <c r="AI386" s="20"/>
      <c r="AJ386" s="20"/>
      <c r="AK386" s="20"/>
    </row>
    <row r="387" spans="1:37" ht="78">
      <c r="A387" s="151">
        <v>382</v>
      </c>
      <c r="B387" s="20" t="str">
        <f>VLOOKUP(E387,studia!$F$1:$I$10,2,FALSE)</f>
        <v>Elektrotechnika</v>
      </c>
      <c r="C387" s="20" t="str">
        <f>VLOOKUP(E387,studia!$F$1:$I$10,3,FALSE)</f>
        <v>mgr</v>
      </c>
      <c r="D387" s="20" t="str">
        <f>VLOOKUP(E387,studia!$F$1:$I$10,4,FALSE)</f>
        <v>EEN</v>
      </c>
      <c r="E387" s="35" t="s">
        <v>407</v>
      </c>
      <c r="F387" s="157"/>
      <c r="G387" s="35" t="s">
        <v>673</v>
      </c>
      <c r="H387" s="35" t="s">
        <v>674</v>
      </c>
      <c r="I387" s="35" t="s">
        <v>675</v>
      </c>
      <c r="J387" s="35" t="s">
        <v>671</v>
      </c>
      <c r="K387" s="19" t="str">
        <f>VLOOKUP(J387,Prowadzacy!$F$3:$J$116,2,FALSE)</f>
        <v>Eugeniusz</v>
      </c>
      <c r="L387" s="19">
        <f>VLOOKUP(J387,Prowadzacy!$F$3:$K$116,3,FALSE)</f>
        <v>0</v>
      </c>
      <c r="M387" s="19" t="str">
        <f>VLOOKUP(J387,Prowadzacy!$F$3:$K$116,4,FALSE)</f>
        <v>Rosołowski</v>
      </c>
      <c r="N387" s="20" t="str">
        <f>VLOOKUP(J387,Prowadzacy!$F$3:$M$116,8,FALSE)</f>
        <v xml:space="preserve">Eugeniusz | Rosołowski | Prof. dr hab. inż. |  ( 05242 ) </v>
      </c>
      <c r="O387" s="19" t="str">
        <f>VLOOKUP(J387,Prowadzacy!$F$3:$K$116,5,FALSE)</f>
        <v>K36W05D02</v>
      </c>
      <c r="P387" s="20" t="str">
        <f>VLOOKUP(J387,Prowadzacy!$F$3:$K$116,6,FALSE)</f>
        <v>ZAS</v>
      </c>
      <c r="Q387" s="34" t="s">
        <v>759</v>
      </c>
      <c r="R387" s="20" t="str">
        <f>VLOOKUP(Q387,Prowadzacy!$F$3:$K$116,2,FALSE)</f>
        <v>Krzysztof</v>
      </c>
      <c r="S387" s="20" t="str">
        <f>VLOOKUP(Q387,Prowadzacy!$F$3:$K$116,3,FALSE)</f>
        <v>Jacek</v>
      </c>
      <c r="T387" s="20" t="str">
        <f>VLOOKUP(Q387,Prowadzacy!$F$3:$K$116,4,FALSE)</f>
        <v>Solak</v>
      </c>
      <c r="U387" s="20" t="str">
        <f>VLOOKUP(Q387,Prowadzacy!$F$3:$M$116,8,FALSE)</f>
        <v xml:space="preserve">Krzysztof | Solak | Dr inż. |  ( 05296 ) </v>
      </c>
      <c r="V387" s="35"/>
      <c r="W387" s="34" t="s">
        <v>217</v>
      </c>
      <c r="X387" s="35"/>
      <c r="Y387" s="34"/>
      <c r="Z387" s="10"/>
      <c r="AA387" s="20"/>
      <c r="AB387" s="20"/>
      <c r="AC387" s="20"/>
      <c r="AD387" s="20"/>
      <c r="AE387" s="20"/>
      <c r="AF387" s="20"/>
      <c r="AG387" s="20"/>
      <c r="AH387" s="20"/>
      <c r="AI387" s="20"/>
      <c r="AJ387" s="20"/>
      <c r="AK387" s="20"/>
    </row>
    <row r="388" spans="1:37" ht="65.25">
      <c r="A388" s="151">
        <v>383</v>
      </c>
      <c r="B388" s="20" t="str">
        <f>VLOOKUP(E388,studia!$F$1:$I$10,2,FALSE)</f>
        <v>Elektrotechnika</v>
      </c>
      <c r="C388" s="20" t="str">
        <f>VLOOKUP(E388,studia!$F$1:$I$10,3,FALSE)</f>
        <v>mgr</v>
      </c>
      <c r="D388" s="20" t="str">
        <f>VLOOKUP(E388,studia!$F$1:$I$10,4,FALSE)</f>
        <v>EEN</v>
      </c>
      <c r="E388" s="35" t="s">
        <v>407</v>
      </c>
      <c r="F388" s="157"/>
      <c r="G388" s="35" t="s">
        <v>679</v>
      </c>
      <c r="H388" s="35" t="s">
        <v>680</v>
      </c>
      <c r="I388" s="35" t="s">
        <v>681</v>
      </c>
      <c r="J388" s="35" t="s">
        <v>671</v>
      </c>
      <c r="K388" s="19" t="str">
        <f>VLOOKUP(J388,Prowadzacy!$F$3:$J$116,2,FALSE)</f>
        <v>Eugeniusz</v>
      </c>
      <c r="L388" s="19">
        <f>VLOOKUP(J388,Prowadzacy!$F$3:$K$116,3,FALSE)</f>
        <v>0</v>
      </c>
      <c r="M388" s="19" t="str">
        <f>VLOOKUP(J388,Prowadzacy!$F$3:$K$116,4,FALSE)</f>
        <v>Rosołowski</v>
      </c>
      <c r="N388" s="20" t="str">
        <f>VLOOKUP(J388,Prowadzacy!$F$3:$M$116,8,FALSE)</f>
        <v xml:space="preserve">Eugeniusz | Rosołowski | Prof. dr hab. inż. |  ( 05242 ) </v>
      </c>
      <c r="O388" s="19" t="str">
        <f>VLOOKUP(J388,Prowadzacy!$F$3:$K$116,5,FALSE)</f>
        <v>K36W05D02</v>
      </c>
      <c r="P388" s="20" t="str">
        <f>VLOOKUP(J388,Prowadzacy!$F$3:$K$116,6,FALSE)</f>
        <v>ZAS</v>
      </c>
      <c r="Q388" s="34" t="s">
        <v>658</v>
      </c>
      <c r="R388" s="20" t="str">
        <f>VLOOKUP(Q388,Prowadzacy!$F$3:$K$116,2,FALSE)</f>
        <v>Piotr</v>
      </c>
      <c r="S388" s="20" t="str">
        <f>VLOOKUP(Q388,Prowadzacy!$F$3:$K$116,3,FALSE)</f>
        <v>Eugeniusz</v>
      </c>
      <c r="T388" s="20" t="str">
        <f>VLOOKUP(Q388,Prowadzacy!$F$3:$K$116,4,FALSE)</f>
        <v>Pierz</v>
      </c>
      <c r="U388" s="20" t="str">
        <f>VLOOKUP(Q388,Prowadzacy!$F$3:$M$116,8,FALSE)</f>
        <v xml:space="preserve">Piotr | Pierz | Dr inż. |  ( 05232 ) </v>
      </c>
      <c r="V388" s="35"/>
      <c r="W388" s="34" t="s">
        <v>217</v>
      </c>
      <c r="X388" s="35"/>
      <c r="Y388" s="34"/>
      <c r="Z388" s="10"/>
      <c r="AA388" s="20"/>
      <c r="AB388" s="20"/>
      <c r="AC388" s="20"/>
      <c r="AD388" s="20"/>
      <c r="AE388" s="20"/>
      <c r="AF388" s="20"/>
      <c r="AG388" s="20"/>
      <c r="AH388" s="20"/>
      <c r="AI388" s="20"/>
      <c r="AJ388" s="20"/>
      <c r="AK388" s="20"/>
    </row>
    <row r="389" spans="1:37" ht="90.75">
      <c r="A389" s="151">
        <v>384</v>
      </c>
      <c r="B389" s="20" t="str">
        <f>VLOOKUP(E389,studia!$F$1:$I$10,2,FALSE)</f>
        <v>Elektrotechnika</v>
      </c>
      <c r="C389" s="20" t="str">
        <f>VLOOKUP(E389,studia!$F$1:$I$10,3,FALSE)</f>
        <v>mgr</v>
      </c>
      <c r="D389" s="20" t="str">
        <f>VLOOKUP(E389,studia!$F$1:$I$10,4,FALSE)</f>
        <v>EEN</v>
      </c>
      <c r="E389" s="35" t="s">
        <v>407</v>
      </c>
      <c r="F389" s="158" t="s">
        <v>2179</v>
      </c>
      <c r="G389" s="35" t="s">
        <v>710</v>
      </c>
      <c r="H389" s="35" t="s">
        <v>711</v>
      </c>
      <c r="I389" s="35" t="s">
        <v>1787</v>
      </c>
      <c r="J389" s="35" t="s">
        <v>712</v>
      </c>
      <c r="K389" s="19" t="str">
        <f>VLOOKUP(J389,Prowadzacy!$F$3:$J$116,2,FALSE)</f>
        <v>Łukasz</v>
      </c>
      <c r="L389" s="19">
        <f>VLOOKUP(J389,Prowadzacy!$F$3:$K$116,3,FALSE)</f>
        <v>0</v>
      </c>
      <c r="M389" s="19" t="str">
        <f>VLOOKUP(J389,Prowadzacy!$F$3:$K$116,4,FALSE)</f>
        <v>Staszewski</v>
      </c>
      <c r="N389" s="20" t="str">
        <f>VLOOKUP(J389,Prowadzacy!$F$3:$M$116,8,FALSE)</f>
        <v xml:space="preserve">Łukasz | Staszewski | Dr inż. |  ( 05410 ) </v>
      </c>
      <c r="O389" s="19" t="str">
        <f>VLOOKUP(J389,Prowadzacy!$F$3:$K$116,5,FALSE)</f>
        <v>K36W05D02</v>
      </c>
      <c r="P389" s="20" t="str">
        <f>VLOOKUP(J389,Prowadzacy!$F$3:$K$116,6,FALSE)</f>
        <v>ZAS</v>
      </c>
      <c r="Q389" s="34" t="s">
        <v>753</v>
      </c>
      <c r="R389" s="20" t="str">
        <f>VLOOKUP(Q389,Prowadzacy!$F$3:$K$116,2,FALSE)</f>
        <v>Daniel</v>
      </c>
      <c r="S389" s="20" t="str">
        <f>VLOOKUP(Q389,Prowadzacy!$F$3:$K$116,3,FALSE)</f>
        <v>Łukasz</v>
      </c>
      <c r="T389" s="20" t="str">
        <f>VLOOKUP(Q389,Prowadzacy!$F$3:$K$116,4,FALSE)</f>
        <v>Bejmert</v>
      </c>
      <c r="U389" s="20" t="str">
        <f>VLOOKUP(Q389,Prowadzacy!$F$3:$M$116,8,FALSE)</f>
        <v xml:space="preserve">Daniel | Bejmert | Dr inż. |  ( 05285 ) </v>
      </c>
      <c r="V389" s="35"/>
      <c r="W389" s="34" t="s">
        <v>217</v>
      </c>
      <c r="X389" s="35"/>
      <c r="Y389" s="34"/>
      <c r="Z389" s="10"/>
      <c r="AA389" s="20"/>
      <c r="AB389" s="20"/>
      <c r="AC389" s="20"/>
      <c r="AD389" s="20"/>
      <c r="AE389" s="20"/>
      <c r="AF389" s="20"/>
      <c r="AG389" s="20"/>
      <c r="AH389" s="20"/>
      <c r="AI389" s="20"/>
      <c r="AJ389" s="20"/>
      <c r="AK389" s="20"/>
    </row>
    <row r="390" spans="1:37" ht="65.25">
      <c r="A390" s="151">
        <v>385</v>
      </c>
      <c r="B390" s="20" t="str">
        <f>VLOOKUP(E390,studia!$F$1:$I$10,2,FALSE)</f>
        <v>Elektrotechnika</v>
      </c>
      <c r="C390" s="20" t="str">
        <f>VLOOKUP(E390,studia!$F$1:$I$10,3,FALSE)</f>
        <v>mgr</v>
      </c>
      <c r="D390" s="20" t="str">
        <f>VLOOKUP(E390,studia!$F$1:$I$10,4,FALSE)</f>
        <v>EEN</v>
      </c>
      <c r="E390" s="35" t="s">
        <v>407</v>
      </c>
      <c r="F390" s="157"/>
      <c r="G390" s="35" t="s">
        <v>713</v>
      </c>
      <c r="H390" s="35" t="s">
        <v>714</v>
      </c>
      <c r="I390" s="35" t="s">
        <v>1788</v>
      </c>
      <c r="J390" s="35" t="s">
        <v>712</v>
      </c>
      <c r="K390" s="19" t="str">
        <f>VLOOKUP(J390,Prowadzacy!$F$3:$J$116,2,FALSE)</f>
        <v>Łukasz</v>
      </c>
      <c r="L390" s="19">
        <f>VLOOKUP(J390,Prowadzacy!$F$3:$K$116,3,FALSE)</f>
        <v>0</v>
      </c>
      <c r="M390" s="19" t="str">
        <f>VLOOKUP(J390,Prowadzacy!$F$3:$K$116,4,FALSE)</f>
        <v>Staszewski</v>
      </c>
      <c r="N390" s="20" t="str">
        <f>VLOOKUP(J390,Prowadzacy!$F$3:$M$116,8,FALSE)</f>
        <v xml:space="preserve">Łukasz | Staszewski | Dr inż. |  ( 05410 ) </v>
      </c>
      <c r="O390" s="19" t="str">
        <f>VLOOKUP(J390,Prowadzacy!$F$3:$K$116,5,FALSE)</f>
        <v>K36W05D02</v>
      </c>
      <c r="P390" s="20" t="str">
        <f>VLOOKUP(J390,Prowadzacy!$F$3:$K$116,6,FALSE)</f>
        <v>ZAS</v>
      </c>
      <c r="Q390" s="34" t="s">
        <v>753</v>
      </c>
      <c r="R390" s="20" t="str">
        <f>VLOOKUP(Q390,Prowadzacy!$F$3:$K$116,2,FALSE)</f>
        <v>Daniel</v>
      </c>
      <c r="S390" s="20" t="str">
        <f>VLOOKUP(Q390,Prowadzacy!$F$3:$K$116,3,FALSE)</f>
        <v>Łukasz</v>
      </c>
      <c r="T390" s="20" t="str">
        <f>VLOOKUP(Q390,Prowadzacy!$F$3:$K$116,4,FALSE)</f>
        <v>Bejmert</v>
      </c>
      <c r="U390" s="20" t="str">
        <f>VLOOKUP(Q390,Prowadzacy!$F$3:$M$116,8,FALSE)</f>
        <v xml:space="preserve">Daniel | Bejmert | Dr inż. |  ( 05285 ) </v>
      </c>
      <c r="V390" s="35"/>
      <c r="W390" s="34" t="s">
        <v>217</v>
      </c>
      <c r="X390" s="35"/>
      <c r="Y390" s="34"/>
      <c r="Z390" s="10"/>
      <c r="AA390" s="20"/>
      <c r="AB390" s="20"/>
      <c r="AC390" s="20"/>
      <c r="AD390" s="20"/>
      <c r="AE390" s="20"/>
      <c r="AF390" s="20"/>
      <c r="AG390" s="20"/>
      <c r="AH390" s="20"/>
      <c r="AI390" s="20"/>
      <c r="AJ390" s="20"/>
      <c r="AK390" s="20"/>
    </row>
    <row r="391" spans="1:37" ht="52.5">
      <c r="A391" s="151">
        <v>386</v>
      </c>
      <c r="B391" s="20" t="str">
        <f>VLOOKUP(E391,studia!$F$1:$I$10,2,FALSE)</f>
        <v>Elektrotechnika</v>
      </c>
      <c r="C391" s="20" t="str">
        <f>VLOOKUP(E391,studia!$F$1:$I$10,3,FALSE)</f>
        <v>mgr</v>
      </c>
      <c r="D391" s="20" t="str">
        <f>VLOOKUP(E391,studia!$F$1:$I$10,4,FALSE)</f>
        <v>EEN</v>
      </c>
      <c r="E391" s="35" t="s">
        <v>407</v>
      </c>
      <c r="F391" s="157"/>
      <c r="G391" s="35" t="s">
        <v>535</v>
      </c>
      <c r="H391" s="35" t="s">
        <v>536</v>
      </c>
      <c r="I391" s="35" t="s">
        <v>537</v>
      </c>
      <c r="J391" s="35" t="s">
        <v>538</v>
      </c>
      <c r="K391" s="19" t="str">
        <f>VLOOKUP(J391,Prowadzacy!$F$3:$J$116,2,FALSE)</f>
        <v>Dariusz</v>
      </c>
      <c r="L391" s="19">
        <f>VLOOKUP(J391,Prowadzacy!$F$3:$K$116,3,FALSE)</f>
        <v>0</v>
      </c>
      <c r="M391" s="19" t="str">
        <f>VLOOKUP(J391,Prowadzacy!$F$3:$K$116,4,FALSE)</f>
        <v>Sztafrowski</v>
      </c>
      <c r="N391" s="20" t="str">
        <f>VLOOKUP(J391,Prowadzacy!$F$3:$M$116,8,FALSE)</f>
        <v xml:space="preserve">Dariusz | Sztafrowski | Dr hab. |  ( p35812 ) </v>
      </c>
      <c r="O391" s="19" t="str">
        <f>VLOOKUP(J391,Prowadzacy!$F$3:$K$116,5,FALSE)</f>
        <v>K36W05D02</v>
      </c>
      <c r="P391" s="20" t="str">
        <f>VLOOKUP(J391,Prowadzacy!$F$3:$K$116,6,FALSE)</f>
        <v>ZUEiEP</v>
      </c>
      <c r="Q391" s="34" t="s">
        <v>519</v>
      </c>
      <c r="R391" s="20" t="str">
        <f>VLOOKUP(Q391,Prowadzacy!$F$3:$K$116,2,FALSE)</f>
        <v>Janusz</v>
      </c>
      <c r="S391" s="20" t="str">
        <f>VLOOKUP(Q391,Prowadzacy!$F$3:$K$116,3,FALSE)</f>
        <v>Stanisław</v>
      </c>
      <c r="T391" s="20" t="str">
        <f>VLOOKUP(Q391,Prowadzacy!$F$3:$K$116,4,FALSE)</f>
        <v>Konieczny</v>
      </c>
      <c r="U391" s="20" t="str">
        <f>VLOOKUP(Q391,Prowadzacy!$F$3:$M$116,8,FALSE)</f>
        <v xml:space="preserve">Janusz | Konieczny | Dr inż. |  ( 05269 ) </v>
      </c>
      <c r="V391" s="35"/>
      <c r="W391" s="34" t="s">
        <v>217</v>
      </c>
      <c r="X391" s="35"/>
      <c r="Y391" s="34"/>
      <c r="Z391" s="10"/>
      <c r="AA391" s="20"/>
      <c r="AB391" s="20"/>
      <c r="AC391" s="20"/>
      <c r="AD391" s="20"/>
      <c r="AE391" s="20"/>
      <c r="AF391" s="20"/>
      <c r="AG391" s="20"/>
      <c r="AH391" s="20"/>
      <c r="AI391" s="20"/>
      <c r="AJ391" s="20"/>
      <c r="AK391" s="20"/>
    </row>
    <row r="392" spans="1:37" ht="52.5">
      <c r="A392" s="151">
        <v>387</v>
      </c>
      <c r="B392" s="20" t="str">
        <f>VLOOKUP(E392,studia!$F$1:$I$10,2,FALSE)</f>
        <v>Elektrotechnika</v>
      </c>
      <c r="C392" s="20" t="str">
        <f>VLOOKUP(E392,studia!$F$1:$I$10,3,FALSE)</f>
        <v>mgr</v>
      </c>
      <c r="D392" s="20" t="str">
        <f>VLOOKUP(E392,studia!$F$1:$I$10,4,FALSE)</f>
        <v>EEN</v>
      </c>
      <c r="E392" s="35" t="s">
        <v>407</v>
      </c>
      <c r="F392" s="157"/>
      <c r="G392" s="35" t="s">
        <v>539</v>
      </c>
      <c r="H392" s="35" t="s">
        <v>540</v>
      </c>
      <c r="I392" s="35" t="s">
        <v>541</v>
      </c>
      <c r="J392" s="35" t="s">
        <v>538</v>
      </c>
      <c r="K392" s="19" t="str">
        <f>VLOOKUP(J392,Prowadzacy!$F$3:$J$116,2,FALSE)</f>
        <v>Dariusz</v>
      </c>
      <c r="L392" s="19">
        <f>VLOOKUP(J392,Prowadzacy!$F$3:$K$116,3,FALSE)</f>
        <v>0</v>
      </c>
      <c r="M392" s="19" t="str">
        <f>VLOOKUP(J392,Prowadzacy!$F$3:$K$116,4,FALSE)</f>
        <v>Sztafrowski</v>
      </c>
      <c r="N392" s="20" t="str">
        <f>VLOOKUP(J392,Prowadzacy!$F$3:$M$116,8,FALSE)</f>
        <v xml:space="preserve">Dariusz | Sztafrowski | Dr hab. |  ( p35812 ) </v>
      </c>
      <c r="O392" s="19" t="str">
        <f>VLOOKUP(J392,Prowadzacy!$F$3:$K$116,5,FALSE)</f>
        <v>K36W05D02</v>
      </c>
      <c r="P392" s="20" t="str">
        <f>VLOOKUP(J392,Prowadzacy!$F$3:$K$116,6,FALSE)</f>
        <v>ZUEiEP</v>
      </c>
      <c r="Q392" s="34" t="s">
        <v>519</v>
      </c>
      <c r="R392" s="20" t="str">
        <f>VLOOKUP(Q392,Prowadzacy!$F$3:$K$116,2,FALSE)</f>
        <v>Janusz</v>
      </c>
      <c r="S392" s="20" t="str">
        <f>VLOOKUP(Q392,Prowadzacy!$F$3:$K$116,3,FALSE)</f>
        <v>Stanisław</v>
      </c>
      <c r="T392" s="20" t="str">
        <f>VLOOKUP(Q392,Prowadzacy!$F$3:$K$116,4,FALSE)</f>
        <v>Konieczny</v>
      </c>
      <c r="U392" s="20" t="str">
        <f>VLOOKUP(Q392,Prowadzacy!$F$3:$M$116,8,FALSE)</f>
        <v xml:space="preserve">Janusz | Konieczny | Dr inż. |  ( 05269 ) </v>
      </c>
      <c r="V392" s="35"/>
      <c r="W392" s="34" t="s">
        <v>217</v>
      </c>
      <c r="X392" s="35"/>
      <c r="Y392" s="34"/>
      <c r="Z392" s="10"/>
      <c r="AA392" s="20"/>
      <c r="AB392" s="20"/>
      <c r="AC392" s="20"/>
      <c r="AD392" s="20"/>
      <c r="AE392" s="20"/>
      <c r="AF392" s="20"/>
      <c r="AG392" s="20"/>
      <c r="AH392" s="20"/>
      <c r="AI392" s="20"/>
      <c r="AJ392" s="20"/>
      <c r="AK392" s="20"/>
    </row>
    <row r="393" spans="1:37" ht="78">
      <c r="A393" s="151">
        <v>388</v>
      </c>
      <c r="B393" s="20" t="str">
        <f>VLOOKUP(E393,studia!$F$1:$I$10,2,FALSE)</f>
        <v>Elektrotechnika</v>
      </c>
      <c r="C393" s="20" t="str">
        <f>VLOOKUP(E393,studia!$F$1:$I$10,3,FALSE)</f>
        <v>mgr</v>
      </c>
      <c r="D393" s="20" t="str">
        <f>VLOOKUP(E393,studia!$F$1:$I$10,4,FALSE)</f>
        <v>EEN</v>
      </c>
      <c r="E393" s="35" t="s">
        <v>407</v>
      </c>
      <c r="F393" s="157"/>
      <c r="G393" s="35" t="s">
        <v>542</v>
      </c>
      <c r="H393" s="35" t="s">
        <v>543</v>
      </c>
      <c r="I393" s="35" t="s">
        <v>1789</v>
      </c>
      <c r="J393" s="35" t="s">
        <v>538</v>
      </c>
      <c r="K393" s="19" t="str">
        <f>VLOOKUP(J393,Prowadzacy!$F$3:$J$116,2,FALSE)</f>
        <v>Dariusz</v>
      </c>
      <c r="L393" s="19">
        <f>VLOOKUP(J393,Prowadzacy!$F$3:$K$116,3,FALSE)</f>
        <v>0</v>
      </c>
      <c r="M393" s="19" t="str">
        <f>VLOOKUP(J393,Prowadzacy!$F$3:$K$116,4,FALSE)</f>
        <v>Sztafrowski</v>
      </c>
      <c r="N393" s="20" t="str">
        <f>VLOOKUP(J393,Prowadzacy!$F$3:$M$116,8,FALSE)</f>
        <v xml:space="preserve">Dariusz | Sztafrowski | Dr hab. |  ( p35812 ) </v>
      </c>
      <c r="O393" s="19" t="str">
        <f>VLOOKUP(J393,Prowadzacy!$F$3:$K$116,5,FALSE)</f>
        <v>K36W05D02</v>
      </c>
      <c r="P393" s="20" t="str">
        <f>VLOOKUP(J393,Prowadzacy!$F$3:$K$116,6,FALSE)</f>
        <v>ZUEiEP</v>
      </c>
      <c r="Q393" s="34" t="s">
        <v>398</v>
      </c>
      <c r="R393" s="20" t="str">
        <f>VLOOKUP(Q393,Prowadzacy!$F$3:$K$116,2,FALSE)</f>
        <v>Marek</v>
      </c>
      <c r="S393" s="20" t="str">
        <f>VLOOKUP(Q393,Prowadzacy!$F$3:$K$116,3,FALSE)</f>
        <v>Andrzej</v>
      </c>
      <c r="T393" s="20" t="str">
        <f>VLOOKUP(Q393,Prowadzacy!$F$3:$K$116,4,FALSE)</f>
        <v>Jaworski</v>
      </c>
      <c r="U393" s="20" t="str">
        <f>VLOOKUP(Q393,Prowadzacy!$F$3:$M$116,8,FALSE)</f>
        <v xml:space="preserve">Marek | Jaworski | Dr inż. |  ( 05237 ) </v>
      </c>
      <c r="V393" s="35"/>
      <c r="W393" s="34" t="s">
        <v>217</v>
      </c>
      <c r="X393" s="35"/>
      <c r="Y393" s="34"/>
      <c r="Z393" s="10"/>
      <c r="AA393" s="20"/>
      <c r="AB393" s="20"/>
      <c r="AC393" s="20"/>
      <c r="AD393" s="20"/>
      <c r="AE393" s="20"/>
      <c r="AF393" s="20"/>
      <c r="AG393" s="20"/>
      <c r="AH393" s="20"/>
      <c r="AI393" s="20"/>
      <c r="AJ393" s="20"/>
      <c r="AK393" s="20"/>
    </row>
    <row r="394" spans="1:37" ht="78">
      <c r="A394" s="151">
        <v>389</v>
      </c>
      <c r="B394" s="20" t="str">
        <f>VLOOKUP(E394,studia!$F$1:$I$10,2,FALSE)</f>
        <v>Elektrotechnika</v>
      </c>
      <c r="C394" s="20" t="str">
        <f>VLOOKUP(E394,studia!$F$1:$I$10,3,FALSE)</f>
        <v>mgr</v>
      </c>
      <c r="D394" s="20" t="str">
        <f>VLOOKUP(E394,studia!$F$1:$I$10,4,FALSE)</f>
        <v>EEN</v>
      </c>
      <c r="E394" s="35" t="s">
        <v>407</v>
      </c>
      <c r="F394" s="158" t="s">
        <v>2179</v>
      </c>
      <c r="G394" s="35" t="s">
        <v>544</v>
      </c>
      <c r="H394" s="35" t="s">
        <v>545</v>
      </c>
      <c r="I394" s="35" t="s">
        <v>1650</v>
      </c>
      <c r="J394" s="35" t="s">
        <v>538</v>
      </c>
      <c r="K394" s="19" t="str">
        <f>VLOOKUP(J394,Prowadzacy!$F$3:$J$116,2,FALSE)</f>
        <v>Dariusz</v>
      </c>
      <c r="L394" s="19">
        <f>VLOOKUP(J394,Prowadzacy!$F$3:$K$116,3,FALSE)</f>
        <v>0</v>
      </c>
      <c r="M394" s="19" t="str">
        <f>VLOOKUP(J394,Prowadzacy!$F$3:$K$116,4,FALSE)</f>
        <v>Sztafrowski</v>
      </c>
      <c r="N394" s="20" t="str">
        <f>VLOOKUP(J394,Prowadzacy!$F$3:$M$116,8,FALSE)</f>
        <v xml:space="preserve">Dariusz | Sztafrowski | Dr hab. |  ( p35812 ) </v>
      </c>
      <c r="O394" s="19" t="str">
        <f>VLOOKUP(J394,Prowadzacy!$F$3:$K$116,5,FALSE)</f>
        <v>K36W05D02</v>
      </c>
      <c r="P394" s="20" t="str">
        <f>VLOOKUP(J394,Prowadzacy!$F$3:$K$116,6,FALSE)</f>
        <v>ZUEiEP</v>
      </c>
      <c r="Q394" s="34" t="s">
        <v>519</v>
      </c>
      <c r="R394" s="20" t="str">
        <f>VLOOKUP(Q394,Prowadzacy!$F$3:$K$116,2,FALSE)</f>
        <v>Janusz</v>
      </c>
      <c r="S394" s="20" t="str">
        <f>VLOOKUP(Q394,Prowadzacy!$F$3:$K$116,3,FALSE)</f>
        <v>Stanisław</v>
      </c>
      <c r="T394" s="20" t="str">
        <f>VLOOKUP(Q394,Prowadzacy!$F$3:$K$116,4,FALSE)</f>
        <v>Konieczny</v>
      </c>
      <c r="U394" s="20" t="str">
        <f>VLOOKUP(Q394,Prowadzacy!$F$3:$M$116,8,FALSE)</f>
        <v xml:space="preserve">Janusz | Konieczny | Dr inż. |  ( 05269 ) </v>
      </c>
      <c r="V394" s="35"/>
      <c r="W394" s="34" t="s">
        <v>217</v>
      </c>
      <c r="X394" s="35"/>
      <c r="Y394" s="34"/>
      <c r="Z394" s="10"/>
      <c r="AA394" s="20"/>
      <c r="AB394" s="20"/>
      <c r="AC394" s="20"/>
      <c r="AD394" s="20"/>
      <c r="AE394" s="20"/>
      <c r="AF394" s="20"/>
      <c r="AG394" s="20"/>
      <c r="AH394" s="20"/>
      <c r="AI394" s="20"/>
      <c r="AJ394" s="20"/>
      <c r="AK394" s="20"/>
    </row>
    <row r="395" spans="1:37" ht="90.75">
      <c r="A395" s="151">
        <v>390</v>
      </c>
      <c r="B395" s="20" t="str">
        <f>VLOOKUP(E395,studia!$F$1:$I$10,2,FALSE)</f>
        <v>Elektrotechnika</v>
      </c>
      <c r="C395" s="20" t="str">
        <f>VLOOKUP(E395,studia!$F$1:$I$10,3,FALSE)</f>
        <v>mgr</v>
      </c>
      <c r="D395" s="20" t="str">
        <f>VLOOKUP(E395,studia!$F$1:$I$10,4,FALSE)</f>
        <v>EEN</v>
      </c>
      <c r="E395" s="35" t="s">
        <v>407</v>
      </c>
      <c r="F395" s="157"/>
      <c r="G395" s="35" t="s">
        <v>546</v>
      </c>
      <c r="H395" s="35" t="s">
        <v>547</v>
      </c>
      <c r="I395" s="35" t="s">
        <v>1790</v>
      </c>
      <c r="J395" s="35" t="s">
        <v>538</v>
      </c>
      <c r="K395" s="19" t="str">
        <f>VLOOKUP(J395,Prowadzacy!$F$3:$J$116,2,FALSE)</f>
        <v>Dariusz</v>
      </c>
      <c r="L395" s="19">
        <f>VLOOKUP(J395,Prowadzacy!$F$3:$K$116,3,FALSE)</f>
        <v>0</v>
      </c>
      <c r="M395" s="19" t="str">
        <f>VLOOKUP(J395,Prowadzacy!$F$3:$K$116,4,FALSE)</f>
        <v>Sztafrowski</v>
      </c>
      <c r="N395" s="20" t="str">
        <f>VLOOKUP(J395,Prowadzacy!$F$3:$M$116,8,FALSE)</f>
        <v xml:space="preserve">Dariusz | Sztafrowski | Dr hab. |  ( p35812 ) </v>
      </c>
      <c r="O395" s="19" t="str">
        <f>VLOOKUP(J395,Prowadzacy!$F$3:$K$116,5,FALSE)</f>
        <v>K36W05D02</v>
      </c>
      <c r="P395" s="20" t="str">
        <f>VLOOKUP(J395,Prowadzacy!$F$3:$K$116,6,FALSE)</f>
        <v>ZUEiEP</v>
      </c>
      <c r="Q395" s="34" t="s">
        <v>519</v>
      </c>
      <c r="R395" s="20" t="str">
        <f>VLOOKUP(Q395,Prowadzacy!$F$3:$K$116,2,FALSE)</f>
        <v>Janusz</v>
      </c>
      <c r="S395" s="20" t="str">
        <f>VLOOKUP(Q395,Prowadzacy!$F$3:$K$116,3,FALSE)</f>
        <v>Stanisław</v>
      </c>
      <c r="T395" s="20" t="str">
        <f>VLOOKUP(Q395,Prowadzacy!$F$3:$K$116,4,FALSE)</f>
        <v>Konieczny</v>
      </c>
      <c r="U395" s="20" t="str">
        <f>VLOOKUP(Q395,Prowadzacy!$F$3:$M$116,8,FALSE)</f>
        <v xml:space="preserve">Janusz | Konieczny | Dr inż. |  ( 05269 ) </v>
      </c>
      <c r="V395" s="35"/>
      <c r="W395" s="34" t="s">
        <v>217</v>
      </c>
      <c r="X395" s="35"/>
      <c r="Y395" s="34"/>
      <c r="Z395" s="10"/>
      <c r="AA395" s="20"/>
      <c r="AB395" s="20"/>
      <c r="AC395" s="20"/>
      <c r="AD395" s="20"/>
      <c r="AE395" s="20"/>
      <c r="AF395" s="20"/>
      <c r="AG395" s="20"/>
      <c r="AH395" s="20"/>
      <c r="AI395" s="20"/>
      <c r="AJ395" s="20"/>
      <c r="AK395" s="20"/>
    </row>
    <row r="396" spans="1:37" ht="65.25">
      <c r="A396" s="151">
        <v>391</v>
      </c>
      <c r="B396" s="20" t="str">
        <f>VLOOKUP(E396,studia!$F$1:$I$10,2,FALSE)</f>
        <v>Elektrotechnika</v>
      </c>
      <c r="C396" s="20" t="str">
        <f>VLOOKUP(E396,studia!$F$1:$I$10,3,FALSE)</f>
        <v>mgr</v>
      </c>
      <c r="D396" s="20" t="str">
        <f>VLOOKUP(E396,studia!$F$1:$I$10,4,FALSE)</f>
        <v>EEN</v>
      </c>
      <c r="E396" s="35" t="s">
        <v>407</v>
      </c>
      <c r="F396" s="157"/>
      <c r="G396" s="35" t="s">
        <v>549</v>
      </c>
      <c r="H396" s="35" t="s">
        <v>550</v>
      </c>
      <c r="I396" s="35" t="s">
        <v>551</v>
      </c>
      <c r="J396" s="35" t="s">
        <v>538</v>
      </c>
      <c r="K396" s="19" t="str">
        <f>VLOOKUP(J396,Prowadzacy!$F$3:$J$116,2,FALSE)</f>
        <v>Dariusz</v>
      </c>
      <c r="L396" s="19">
        <f>VLOOKUP(J396,Prowadzacy!$F$3:$K$116,3,FALSE)</f>
        <v>0</v>
      </c>
      <c r="M396" s="19" t="str">
        <f>VLOOKUP(J396,Prowadzacy!$F$3:$K$116,4,FALSE)</f>
        <v>Sztafrowski</v>
      </c>
      <c r="N396" s="20" t="str">
        <f>VLOOKUP(J396,Prowadzacy!$F$3:$M$116,8,FALSE)</f>
        <v xml:space="preserve">Dariusz | Sztafrowski | Dr hab. |  ( p35812 ) </v>
      </c>
      <c r="O396" s="19" t="str">
        <f>VLOOKUP(J396,Prowadzacy!$F$3:$K$116,5,FALSE)</f>
        <v>K36W05D02</v>
      </c>
      <c r="P396" s="20" t="str">
        <f>VLOOKUP(J396,Prowadzacy!$F$3:$K$116,6,FALSE)</f>
        <v>ZUEiEP</v>
      </c>
      <c r="Q396" s="34" t="s">
        <v>519</v>
      </c>
      <c r="R396" s="20" t="str">
        <f>VLOOKUP(Q396,Prowadzacy!$F$3:$K$116,2,FALSE)</f>
        <v>Janusz</v>
      </c>
      <c r="S396" s="20" t="str">
        <f>VLOOKUP(Q396,Prowadzacy!$F$3:$K$116,3,FALSE)</f>
        <v>Stanisław</v>
      </c>
      <c r="T396" s="20" t="str">
        <f>VLOOKUP(Q396,Prowadzacy!$F$3:$K$116,4,FALSE)</f>
        <v>Konieczny</v>
      </c>
      <c r="U396" s="20" t="str">
        <f>VLOOKUP(Q396,Prowadzacy!$F$3:$M$116,8,FALSE)</f>
        <v xml:space="preserve">Janusz | Konieczny | Dr inż. |  ( 05269 ) </v>
      </c>
      <c r="V396" s="35"/>
      <c r="W396" s="34" t="s">
        <v>217</v>
      </c>
      <c r="X396" s="35"/>
      <c r="Y396" s="34"/>
      <c r="Z396" s="10"/>
      <c r="AA396" s="20"/>
      <c r="AB396" s="20"/>
      <c r="AC396" s="20"/>
      <c r="AD396" s="20"/>
      <c r="AE396" s="20"/>
      <c r="AF396" s="20"/>
      <c r="AG396" s="20"/>
      <c r="AH396" s="20"/>
      <c r="AI396" s="20"/>
      <c r="AJ396" s="20"/>
      <c r="AK396" s="20"/>
    </row>
    <row r="397" spans="1:37" ht="65.25">
      <c r="A397" s="151">
        <v>392</v>
      </c>
      <c r="B397" s="20" t="str">
        <f>VLOOKUP(E397,studia!$F$1:$I$10,2,FALSE)</f>
        <v>Elektrotechnika</v>
      </c>
      <c r="C397" s="20" t="str">
        <f>VLOOKUP(E397,studia!$F$1:$I$10,3,FALSE)</f>
        <v>mgr</v>
      </c>
      <c r="D397" s="20" t="str">
        <f>VLOOKUP(E397,studia!$F$1:$I$10,4,FALSE)</f>
        <v>EEN</v>
      </c>
      <c r="E397" s="35" t="s">
        <v>407</v>
      </c>
      <c r="F397" s="157"/>
      <c r="G397" s="35" t="s">
        <v>552</v>
      </c>
      <c r="H397" s="35" t="s">
        <v>553</v>
      </c>
      <c r="I397" s="35" t="s">
        <v>1651</v>
      </c>
      <c r="J397" s="35" t="s">
        <v>538</v>
      </c>
      <c r="K397" s="19" t="str">
        <f>VLOOKUP(J397,Prowadzacy!$F$3:$J$116,2,FALSE)</f>
        <v>Dariusz</v>
      </c>
      <c r="L397" s="19">
        <f>VLOOKUP(J397,Prowadzacy!$F$3:$K$116,3,FALSE)</f>
        <v>0</v>
      </c>
      <c r="M397" s="19" t="str">
        <f>VLOOKUP(J397,Prowadzacy!$F$3:$K$116,4,FALSE)</f>
        <v>Sztafrowski</v>
      </c>
      <c r="N397" s="20" t="str">
        <f>VLOOKUP(J397,Prowadzacy!$F$3:$M$116,8,FALSE)</f>
        <v xml:space="preserve">Dariusz | Sztafrowski | Dr hab. |  ( p35812 ) </v>
      </c>
      <c r="O397" s="19" t="str">
        <f>VLOOKUP(J397,Prowadzacy!$F$3:$K$116,5,FALSE)</f>
        <v>K36W05D02</v>
      </c>
      <c r="P397" s="20" t="str">
        <f>VLOOKUP(J397,Prowadzacy!$F$3:$K$116,6,FALSE)</f>
        <v>ZUEiEP</v>
      </c>
      <c r="Q397" s="34" t="s">
        <v>519</v>
      </c>
      <c r="R397" s="20" t="str">
        <f>VLOOKUP(Q397,Prowadzacy!$F$3:$K$116,2,FALSE)</f>
        <v>Janusz</v>
      </c>
      <c r="S397" s="20" t="str">
        <f>VLOOKUP(Q397,Prowadzacy!$F$3:$K$116,3,FALSE)</f>
        <v>Stanisław</v>
      </c>
      <c r="T397" s="20" t="str">
        <f>VLOOKUP(Q397,Prowadzacy!$F$3:$K$116,4,FALSE)</f>
        <v>Konieczny</v>
      </c>
      <c r="U397" s="20" t="str">
        <f>VLOOKUP(Q397,Prowadzacy!$F$3:$M$116,8,FALSE)</f>
        <v xml:space="preserve">Janusz | Konieczny | Dr inż. |  ( 05269 ) </v>
      </c>
      <c r="V397" s="35"/>
      <c r="W397" s="34" t="s">
        <v>217</v>
      </c>
      <c r="X397" s="35"/>
      <c r="Y397" s="34"/>
      <c r="Z397" s="10"/>
      <c r="AA397" s="20"/>
      <c r="AB397" s="20"/>
      <c r="AC397" s="20"/>
      <c r="AD397" s="20"/>
      <c r="AE397" s="20"/>
      <c r="AF397" s="20"/>
      <c r="AG397" s="20"/>
      <c r="AH397" s="20"/>
      <c r="AI397" s="20"/>
      <c r="AJ397" s="20"/>
      <c r="AK397" s="20"/>
    </row>
    <row r="398" spans="1:37" ht="52.5">
      <c r="A398" s="151">
        <v>393</v>
      </c>
      <c r="B398" s="20" t="str">
        <f>VLOOKUP(E398,studia!$F$1:$I$10,2,FALSE)</f>
        <v>Elektrotechnika</v>
      </c>
      <c r="C398" s="20" t="str">
        <f>VLOOKUP(E398,studia!$F$1:$I$10,3,FALSE)</f>
        <v>mgr</v>
      </c>
      <c r="D398" s="20" t="str">
        <f>VLOOKUP(E398,studia!$F$1:$I$10,4,FALSE)</f>
        <v>EEN</v>
      </c>
      <c r="E398" s="35" t="s">
        <v>407</v>
      </c>
      <c r="F398" s="157"/>
      <c r="G398" s="35" t="s">
        <v>1528</v>
      </c>
      <c r="H398" s="35" t="s">
        <v>556</v>
      </c>
      <c r="I398" s="35" t="s">
        <v>557</v>
      </c>
      <c r="J398" s="35" t="s">
        <v>538</v>
      </c>
      <c r="K398" s="19" t="str">
        <f>VLOOKUP(J398,Prowadzacy!$F$3:$J$116,2,FALSE)</f>
        <v>Dariusz</v>
      </c>
      <c r="L398" s="19">
        <f>VLOOKUP(J398,Prowadzacy!$F$3:$K$116,3,FALSE)</f>
        <v>0</v>
      </c>
      <c r="M398" s="19" t="str">
        <f>VLOOKUP(J398,Prowadzacy!$F$3:$K$116,4,FALSE)</f>
        <v>Sztafrowski</v>
      </c>
      <c r="N398" s="20" t="str">
        <f>VLOOKUP(J398,Prowadzacy!$F$3:$M$116,8,FALSE)</f>
        <v xml:space="preserve">Dariusz | Sztafrowski | Dr hab. |  ( p35812 ) </v>
      </c>
      <c r="O398" s="19" t="str">
        <f>VLOOKUP(J398,Prowadzacy!$F$3:$K$116,5,FALSE)</f>
        <v>K36W05D02</v>
      </c>
      <c r="P398" s="20" t="str">
        <f>VLOOKUP(J398,Prowadzacy!$F$3:$K$116,6,FALSE)</f>
        <v>ZUEiEP</v>
      </c>
      <c r="Q398" s="34" t="s">
        <v>398</v>
      </c>
      <c r="R398" s="20" t="str">
        <f>VLOOKUP(Q398,Prowadzacy!$F$3:$K$116,2,FALSE)</f>
        <v>Marek</v>
      </c>
      <c r="S398" s="20" t="str">
        <f>VLOOKUP(Q398,Prowadzacy!$F$3:$K$116,3,FALSE)</f>
        <v>Andrzej</v>
      </c>
      <c r="T398" s="20" t="str">
        <f>VLOOKUP(Q398,Prowadzacy!$F$3:$K$116,4,FALSE)</f>
        <v>Jaworski</v>
      </c>
      <c r="U398" s="20" t="str">
        <f>VLOOKUP(Q398,Prowadzacy!$F$3:$M$116,8,FALSE)</f>
        <v xml:space="preserve">Marek | Jaworski | Dr inż. |  ( 05237 ) </v>
      </c>
      <c r="V398" s="35"/>
      <c r="W398" s="34" t="s">
        <v>217</v>
      </c>
      <c r="X398" s="35"/>
      <c r="Y398" s="34"/>
      <c r="Z398" s="10"/>
      <c r="AA398" s="20"/>
      <c r="AB398" s="20"/>
      <c r="AC398" s="20"/>
      <c r="AD398" s="20"/>
      <c r="AE398" s="20"/>
      <c r="AF398" s="20"/>
      <c r="AG398" s="20"/>
      <c r="AH398" s="20"/>
      <c r="AI398" s="20"/>
      <c r="AJ398" s="20"/>
      <c r="AK398" s="20"/>
    </row>
    <row r="399" spans="1:37" ht="65.25">
      <c r="A399" s="151">
        <v>394</v>
      </c>
      <c r="B399" s="20" t="str">
        <f>VLOOKUP(E399,studia!$F$1:$I$10,2,FALSE)</f>
        <v>Elektrotechnika</v>
      </c>
      <c r="C399" s="20" t="str">
        <f>VLOOKUP(E399,studia!$F$1:$I$10,3,FALSE)</f>
        <v>mgr</v>
      </c>
      <c r="D399" s="20" t="str">
        <f>VLOOKUP(E399,studia!$F$1:$I$10,4,FALSE)</f>
        <v>EEN</v>
      </c>
      <c r="E399" s="35" t="s">
        <v>407</v>
      </c>
      <c r="F399" s="157"/>
      <c r="G399" s="35" t="s">
        <v>782</v>
      </c>
      <c r="H399" s="35" t="s">
        <v>783</v>
      </c>
      <c r="I399" s="35" t="s">
        <v>1652</v>
      </c>
      <c r="J399" s="35" t="s">
        <v>780</v>
      </c>
      <c r="K399" s="19" t="str">
        <f>VLOOKUP(J399,Prowadzacy!$F$3:$J$116,2,FALSE)</f>
        <v>Marek</v>
      </c>
      <c r="L399" s="19">
        <f>VLOOKUP(J399,Prowadzacy!$F$3:$K$116,3,FALSE)</f>
        <v>0</v>
      </c>
      <c r="M399" s="19" t="str">
        <f>VLOOKUP(J399,Prowadzacy!$F$3:$K$116,4,FALSE)</f>
        <v>Wąsowski</v>
      </c>
      <c r="N399" s="20" t="str">
        <f>VLOOKUP(J399,Prowadzacy!$F$3:$M$116,8,FALSE)</f>
        <v xml:space="preserve">Marek | Wąsowski | Dr inż. |  ( 05415 ) </v>
      </c>
      <c r="O399" s="19" t="str">
        <f>VLOOKUP(J399,Prowadzacy!$F$3:$K$116,5,FALSE)</f>
        <v>K36W05D02</v>
      </c>
      <c r="P399" s="20" t="str">
        <f>VLOOKUP(J399,Prowadzacy!$F$3:$K$116,6,FALSE)</f>
        <v>ZAS</v>
      </c>
      <c r="Q399" s="34" t="s">
        <v>780</v>
      </c>
      <c r="R399" s="20" t="str">
        <f>VLOOKUP(Q399,Prowadzacy!$F$3:$K$116,2,FALSE)</f>
        <v>Marek</v>
      </c>
      <c r="S399" s="20">
        <f>VLOOKUP(Q399,Prowadzacy!$F$3:$K$116,3,FALSE)</f>
        <v>0</v>
      </c>
      <c r="T399" s="20" t="str">
        <f>VLOOKUP(Q399,Prowadzacy!$F$3:$K$116,4,FALSE)</f>
        <v>Wąsowski</v>
      </c>
      <c r="U399" s="20" t="str">
        <f>VLOOKUP(Q399,Prowadzacy!$F$3:$M$116,8,FALSE)</f>
        <v xml:space="preserve">Marek | Wąsowski | Dr inż. |  ( 05415 ) </v>
      </c>
      <c r="V399" s="35"/>
      <c r="W399" s="34" t="s">
        <v>217</v>
      </c>
      <c r="X399" s="35"/>
      <c r="Y399" s="34"/>
      <c r="Z399" s="10"/>
      <c r="AA399" s="20"/>
      <c r="AB399" s="20"/>
      <c r="AC399" s="20"/>
      <c r="AD399" s="20"/>
      <c r="AE399" s="20"/>
      <c r="AF399" s="20"/>
      <c r="AG399" s="20"/>
      <c r="AH399" s="20"/>
      <c r="AI399" s="20"/>
      <c r="AJ399" s="20"/>
      <c r="AK399" s="20"/>
    </row>
    <row r="400" spans="1:37" ht="52.5">
      <c r="A400" s="151">
        <v>395</v>
      </c>
      <c r="B400" s="20" t="str">
        <f>VLOOKUP(E400,studia!$F$1:$I$10,2,FALSE)</f>
        <v>Elektrotechnika</v>
      </c>
      <c r="C400" s="20" t="str">
        <f>VLOOKUP(E400,studia!$F$1:$I$10,3,FALSE)</f>
        <v>mgr</v>
      </c>
      <c r="D400" s="20" t="str">
        <f>VLOOKUP(E400,studia!$F$1:$I$10,4,FALSE)</f>
        <v>EEN</v>
      </c>
      <c r="E400" s="35" t="s">
        <v>407</v>
      </c>
      <c r="F400" s="157"/>
      <c r="G400" s="35" t="s">
        <v>844</v>
      </c>
      <c r="H400" s="35" t="s">
        <v>845</v>
      </c>
      <c r="I400" s="35" t="s">
        <v>846</v>
      </c>
      <c r="J400" s="35" t="s">
        <v>847</v>
      </c>
      <c r="K400" s="19" t="str">
        <f>VLOOKUP(J400,Prowadzacy!$F$3:$J$116,2,FALSE)</f>
        <v>Kazimierz</v>
      </c>
      <c r="L400" s="19" t="str">
        <f>VLOOKUP(J400,Prowadzacy!$F$3:$K$116,3,FALSE)</f>
        <v>Teodor</v>
      </c>
      <c r="M400" s="19" t="str">
        <f>VLOOKUP(J400,Prowadzacy!$F$3:$K$116,4,FALSE)</f>
        <v>Wilkosz</v>
      </c>
      <c r="N400" s="20" t="str">
        <f>VLOOKUP(J400,Prowadzacy!$F$3:$M$116,8,FALSE)</f>
        <v xml:space="preserve">Kazimierz | Wilkosz | Prof. dr hab. inż. |  ( 05255 ) </v>
      </c>
      <c r="O400" s="19" t="str">
        <f>VLOOKUP(J400,Prowadzacy!$F$3:$K$116,5,FALSE)</f>
        <v>K36W05D02</v>
      </c>
      <c r="P400" s="20" t="str">
        <f>VLOOKUP(J400,Prowadzacy!$F$3:$K$116,6,FALSE)</f>
        <v>ZSS</v>
      </c>
      <c r="Q400" s="34" t="s">
        <v>871</v>
      </c>
      <c r="R400" s="20" t="str">
        <f>VLOOKUP(Q400,Prowadzacy!$F$3:$K$116,2,FALSE)</f>
        <v>Robert</v>
      </c>
      <c r="S400" s="20" t="str">
        <f>VLOOKUP(Q400,Prowadzacy!$F$3:$K$116,3,FALSE)</f>
        <v>Stanisław</v>
      </c>
      <c r="T400" s="20" t="str">
        <f>VLOOKUP(Q400,Prowadzacy!$F$3:$K$116,4,FALSE)</f>
        <v>Łukomski</v>
      </c>
      <c r="U400" s="20" t="str">
        <f>VLOOKUP(Q400,Prowadzacy!$F$3:$M$116,8,FALSE)</f>
        <v xml:space="preserve">Robert | Łukomski | Dr inż. |  ( 05216 ) </v>
      </c>
      <c r="V400" s="35"/>
      <c r="W400" s="34" t="s">
        <v>217</v>
      </c>
      <c r="X400" s="35"/>
      <c r="Y400" s="34"/>
      <c r="Z400" s="10"/>
      <c r="AA400" s="20"/>
      <c r="AB400" s="20"/>
      <c r="AC400" s="20"/>
      <c r="AD400" s="20"/>
      <c r="AE400" s="20"/>
      <c r="AF400" s="20"/>
      <c r="AG400" s="20"/>
      <c r="AH400" s="20"/>
      <c r="AI400" s="20"/>
      <c r="AJ400" s="20"/>
      <c r="AK400" s="20"/>
    </row>
    <row r="401" spans="1:37" ht="52.5">
      <c r="A401" s="151">
        <v>396</v>
      </c>
      <c r="B401" s="20" t="str">
        <f>VLOOKUP(E401,studia!$F$1:$I$10,2,FALSE)</f>
        <v>Elektrotechnika</v>
      </c>
      <c r="C401" s="20" t="str">
        <f>VLOOKUP(E401,studia!$F$1:$I$10,3,FALSE)</f>
        <v>mgr</v>
      </c>
      <c r="D401" s="20" t="str">
        <f>VLOOKUP(E401,studia!$F$1:$I$10,4,FALSE)</f>
        <v>EEN</v>
      </c>
      <c r="E401" s="35" t="s">
        <v>407</v>
      </c>
      <c r="F401" s="157"/>
      <c r="G401" s="35" t="s">
        <v>848</v>
      </c>
      <c r="H401" s="35" t="s">
        <v>849</v>
      </c>
      <c r="I401" s="35" t="s">
        <v>850</v>
      </c>
      <c r="J401" s="35" t="s">
        <v>847</v>
      </c>
      <c r="K401" s="19" t="str">
        <f>VLOOKUP(J401,Prowadzacy!$F$3:$J$116,2,FALSE)</f>
        <v>Kazimierz</v>
      </c>
      <c r="L401" s="19" t="str">
        <f>VLOOKUP(J401,Prowadzacy!$F$3:$K$116,3,FALSE)</f>
        <v>Teodor</v>
      </c>
      <c r="M401" s="19" t="str">
        <f>VLOOKUP(J401,Prowadzacy!$F$3:$K$116,4,FALSE)</f>
        <v>Wilkosz</v>
      </c>
      <c r="N401" s="20" t="str">
        <f>VLOOKUP(J401,Prowadzacy!$F$3:$M$116,8,FALSE)</f>
        <v xml:space="preserve">Kazimierz | Wilkosz | Prof. dr hab. inż. |  ( 05255 ) </v>
      </c>
      <c r="O401" s="19" t="str">
        <f>VLOOKUP(J401,Prowadzacy!$F$3:$K$116,5,FALSE)</f>
        <v>K36W05D02</v>
      </c>
      <c r="P401" s="20" t="str">
        <f>VLOOKUP(J401,Prowadzacy!$F$3:$K$116,6,FALSE)</f>
        <v>ZSS</v>
      </c>
      <c r="Q401" s="34" t="s">
        <v>833</v>
      </c>
      <c r="R401" s="20" t="str">
        <f>VLOOKUP(Q401,Prowadzacy!$F$3:$K$116,2,FALSE)</f>
        <v>Tomasz</v>
      </c>
      <c r="S401" s="20" t="str">
        <f>VLOOKUP(Q401,Prowadzacy!$F$3:$K$116,3,FALSE)</f>
        <v>Kazimierz</v>
      </c>
      <c r="T401" s="20" t="str">
        <f>VLOOKUP(Q401,Prowadzacy!$F$3:$K$116,4,FALSE)</f>
        <v>Okoń</v>
      </c>
      <c r="U401" s="20" t="str">
        <f>VLOOKUP(Q401,Prowadzacy!$F$3:$M$116,8,FALSE)</f>
        <v xml:space="preserve">Tomasz | Okoń | Dr inż. |  ( 05401 ) </v>
      </c>
      <c r="V401" s="35"/>
      <c r="W401" s="34" t="s">
        <v>217</v>
      </c>
      <c r="X401" s="35"/>
      <c r="Y401" s="34"/>
      <c r="Z401" s="10"/>
      <c r="AA401" s="20"/>
      <c r="AB401" s="20"/>
      <c r="AC401" s="20"/>
      <c r="AD401" s="20"/>
      <c r="AE401" s="20"/>
      <c r="AF401" s="20"/>
      <c r="AG401" s="20"/>
      <c r="AH401" s="20"/>
      <c r="AI401" s="20"/>
      <c r="AJ401" s="20"/>
      <c r="AK401" s="20"/>
    </row>
    <row r="402" spans="1:37" ht="52.5">
      <c r="A402" s="151">
        <v>397</v>
      </c>
      <c r="B402" s="20" t="str">
        <f>VLOOKUP(E402,studia!$F$1:$I$10,2,FALSE)</f>
        <v>Elektrotechnika</v>
      </c>
      <c r="C402" s="20" t="str">
        <f>VLOOKUP(E402,studia!$F$1:$I$10,3,FALSE)</f>
        <v>mgr</v>
      </c>
      <c r="D402" s="20" t="str">
        <f>VLOOKUP(E402,studia!$F$1:$I$10,4,FALSE)</f>
        <v>EEN</v>
      </c>
      <c r="E402" s="35" t="s">
        <v>407</v>
      </c>
      <c r="F402" s="157"/>
      <c r="G402" s="35" t="s">
        <v>851</v>
      </c>
      <c r="H402" s="35" t="s">
        <v>852</v>
      </c>
      <c r="I402" s="35" t="s">
        <v>853</v>
      </c>
      <c r="J402" s="35" t="s">
        <v>847</v>
      </c>
      <c r="K402" s="19" t="str">
        <f>VLOOKUP(J402,Prowadzacy!$F$3:$J$116,2,FALSE)</f>
        <v>Kazimierz</v>
      </c>
      <c r="L402" s="19" t="str">
        <f>VLOOKUP(J402,Prowadzacy!$F$3:$K$116,3,FALSE)</f>
        <v>Teodor</v>
      </c>
      <c r="M402" s="19" t="str">
        <f>VLOOKUP(J402,Prowadzacy!$F$3:$K$116,4,FALSE)</f>
        <v>Wilkosz</v>
      </c>
      <c r="N402" s="20" t="str">
        <f>VLOOKUP(J402,Prowadzacy!$F$3:$M$116,8,FALSE)</f>
        <v xml:space="preserve">Kazimierz | Wilkosz | Prof. dr hab. inż. |  ( 05255 ) </v>
      </c>
      <c r="O402" s="19" t="str">
        <f>VLOOKUP(J402,Prowadzacy!$F$3:$K$116,5,FALSE)</f>
        <v>K36W05D02</v>
      </c>
      <c r="P402" s="20" t="str">
        <f>VLOOKUP(J402,Prowadzacy!$F$3:$K$116,6,FALSE)</f>
        <v>ZSS</v>
      </c>
      <c r="Q402" s="34" t="s">
        <v>833</v>
      </c>
      <c r="R402" s="20" t="str">
        <f>VLOOKUP(Q402,Prowadzacy!$F$3:$K$116,2,FALSE)</f>
        <v>Tomasz</v>
      </c>
      <c r="S402" s="20" t="str">
        <f>VLOOKUP(Q402,Prowadzacy!$F$3:$K$116,3,FALSE)</f>
        <v>Kazimierz</v>
      </c>
      <c r="T402" s="20" t="str">
        <f>VLOOKUP(Q402,Prowadzacy!$F$3:$K$116,4,FALSE)</f>
        <v>Okoń</v>
      </c>
      <c r="U402" s="20" t="str">
        <f>VLOOKUP(Q402,Prowadzacy!$F$3:$M$116,8,FALSE)</f>
        <v xml:space="preserve">Tomasz | Okoń | Dr inż. |  ( 05401 ) </v>
      </c>
      <c r="V402" s="35"/>
      <c r="W402" s="34" t="s">
        <v>217</v>
      </c>
      <c r="X402" s="35"/>
      <c r="Y402" s="34"/>
      <c r="Z402" s="10"/>
      <c r="AA402" s="20"/>
      <c r="AB402" s="20"/>
      <c r="AC402" s="20"/>
      <c r="AD402" s="20"/>
      <c r="AE402" s="20"/>
      <c r="AF402" s="20"/>
      <c r="AG402" s="20"/>
      <c r="AH402" s="20"/>
      <c r="AI402" s="20"/>
      <c r="AJ402" s="20"/>
      <c r="AK402" s="20"/>
    </row>
    <row r="403" spans="1:37" ht="52.5">
      <c r="A403" s="151">
        <v>398</v>
      </c>
      <c r="B403" s="20" t="str">
        <f>VLOOKUP(E403,studia!$F$1:$I$10,2,FALSE)</f>
        <v>Elektrotechnika</v>
      </c>
      <c r="C403" s="20" t="str">
        <f>VLOOKUP(E403,studia!$F$1:$I$10,3,FALSE)</f>
        <v>mgr</v>
      </c>
      <c r="D403" s="20" t="str">
        <f>VLOOKUP(E403,studia!$F$1:$I$10,4,FALSE)</f>
        <v>EEN</v>
      </c>
      <c r="E403" s="35" t="s">
        <v>407</v>
      </c>
      <c r="F403" s="157"/>
      <c r="G403" s="35" t="s">
        <v>854</v>
      </c>
      <c r="H403" s="35" t="s">
        <v>855</v>
      </c>
      <c r="I403" s="35" t="s">
        <v>856</v>
      </c>
      <c r="J403" s="35" t="s">
        <v>847</v>
      </c>
      <c r="K403" s="19" t="str">
        <f>VLOOKUP(J403,Prowadzacy!$F$3:$J$116,2,FALSE)</f>
        <v>Kazimierz</v>
      </c>
      <c r="L403" s="19" t="str">
        <f>VLOOKUP(J403,Prowadzacy!$F$3:$K$116,3,FALSE)</f>
        <v>Teodor</v>
      </c>
      <c r="M403" s="19" t="str">
        <f>VLOOKUP(J403,Prowadzacy!$F$3:$K$116,4,FALSE)</f>
        <v>Wilkosz</v>
      </c>
      <c r="N403" s="20" t="str">
        <f>VLOOKUP(J403,Prowadzacy!$F$3:$M$116,8,FALSE)</f>
        <v xml:space="preserve">Kazimierz | Wilkosz | Prof. dr hab. inż. |  ( 05255 ) </v>
      </c>
      <c r="O403" s="19" t="str">
        <f>VLOOKUP(J403,Prowadzacy!$F$3:$K$116,5,FALSE)</f>
        <v>K36W05D02</v>
      </c>
      <c r="P403" s="20" t="str">
        <f>VLOOKUP(J403,Prowadzacy!$F$3:$K$116,6,FALSE)</f>
        <v>ZSS</v>
      </c>
      <c r="Q403" s="34" t="s">
        <v>833</v>
      </c>
      <c r="R403" s="20" t="str">
        <f>VLOOKUP(Q403,Prowadzacy!$F$3:$K$116,2,FALSE)</f>
        <v>Tomasz</v>
      </c>
      <c r="S403" s="20" t="str">
        <f>VLOOKUP(Q403,Prowadzacy!$F$3:$K$116,3,FALSE)</f>
        <v>Kazimierz</v>
      </c>
      <c r="T403" s="20" t="str">
        <f>VLOOKUP(Q403,Prowadzacy!$F$3:$K$116,4,FALSE)</f>
        <v>Okoń</v>
      </c>
      <c r="U403" s="20" t="str">
        <f>VLOOKUP(Q403,Prowadzacy!$F$3:$M$116,8,FALSE)</f>
        <v xml:space="preserve">Tomasz | Okoń | Dr inż. |  ( 05401 ) </v>
      </c>
      <c r="V403" s="35"/>
      <c r="W403" s="34" t="s">
        <v>217</v>
      </c>
      <c r="X403" s="35"/>
      <c r="Y403" s="34"/>
      <c r="Z403" s="10"/>
      <c r="AA403" s="20"/>
      <c r="AB403" s="20"/>
      <c r="AC403" s="20"/>
      <c r="AD403" s="20"/>
      <c r="AE403" s="20"/>
      <c r="AF403" s="20"/>
      <c r="AG403" s="20"/>
      <c r="AH403" s="20"/>
      <c r="AI403" s="20"/>
      <c r="AJ403" s="20"/>
      <c r="AK403" s="20"/>
    </row>
    <row r="404" spans="1:37" ht="65.25">
      <c r="A404" s="151">
        <v>399</v>
      </c>
      <c r="B404" s="20" t="str">
        <f>VLOOKUP(E404,studia!$F$1:$I$10,2,FALSE)</f>
        <v>Elektrotechnika</v>
      </c>
      <c r="C404" s="20" t="str">
        <f>VLOOKUP(E404,studia!$F$1:$I$10,3,FALSE)</f>
        <v>mgr</v>
      </c>
      <c r="D404" s="20" t="str">
        <f>VLOOKUP(E404,studia!$F$1:$I$10,4,FALSE)</f>
        <v>EEN</v>
      </c>
      <c r="E404" s="35" t="s">
        <v>407</v>
      </c>
      <c r="F404" s="157"/>
      <c r="G404" s="35" t="s">
        <v>859</v>
      </c>
      <c r="H404" s="35" t="s">
        <v>860</v>
      </c>
      <c r="I404" s="35" t="s">
        <v>861</v>
      </c>
      <c r="J404" s="35" t="s">
        <v>847</v>
      </c>
      <c r="K404" s="19" t="str">
        <f>VLOOKUP(J404,Prowadzacy!$F$3:$J$116,2,FALSE)</f>
        <v>Kazimierz</v>
      </c>
      <c r="L404" s="19" t="str">
        <f>VLOOKUP(J404,Prowadzacy!$F$3:$K$116,3,FALSE)</f>
        <v>Teodor</v>
      </c>
      <c r="M404" s="19" t="str">
        <f>VLOOKUP(J404,Prowadzacy!$F$3:$K$116,4,FALSE)</f>
        <v>Wilkosz</v>
      </c>
      <c r="N404" s="20" t="str">
        <f>VLOOKUP(J404,Prowadzacy!$F$3:$M$116,8,FALSE)</f>
        <v xml:space="preserve">Kazimierz | Wilkosz | Prof. dr hab. inż. |  ( 05255 ) </v>
      </c>
      <c r="O404" s="19" t="str">
        <f>VLOOKUP(J404,Prowadzacy!$F$3:$K$116,5,FALSE)</f>
        <v>K36W05D02</v>
      </c>
      <c r="P404" s="20" t="str">
        <f>VLOOKUP(J404,Prowadzacy!$F$3:$K$116,6,FALSE)</f>
        <v>ZSS</v>
      </c>
      <c r="Q404" s="34" t="s">
        <v>833</v>
      </c>
      <c r="R404" s="20" t="str">
        <f>VLOOKUP(Q404,Prowadzacy!$F$3:$K$116,2,FALSE)</f>
        <v>Tomasz</v>
      </c>
      <c r="S404" s="20" t="str">
        <f>VLOOKUP(Q404,Prowadzacy!$F$3:$K$116,3,FALSE)</f>
        <v>Kazimierz</v>
      </c>
      <c r="T404" s="20" t="str">
        <f>VLOOKUP(Q404,Prowadzacy!$F$3:$K$116,4,FALSE)</f>
        <v>Okoń</v>
      </c>
      <c r="U404" s="20" t="str">
        <f>VLOOKUP(Q404,Prowadzacy!$F$3:$M$116,8,FALSE)</f>
        <v xml:space="preserve">Tomasz | Okoń | Dr inż. |  ( 05401 ) </v>
      </c>
      <c r="V404" s="35"/>
      <c r="W404" s="34" t="s">
        <v>217</v>
      </c>
      <c r="X404" s="35"/>
      <c r="Y404" s="34"/>
      <c r="Z404" s="10"/>
      <c r="AA404" s="20"/>
      <c r="AB404" s="20"/>
      <c r="AC404" s="20"/>
      <c r="AD404" s="20"/>
      <c r="AE404" s="20"/>
      <c r="AF404" s="20"/>
      <c r="AG404" s="20"/>
      <c r="AH404" s="20"/>
      <c r="AI404" s="20"/>
      <c r="AJ404" s="20"/>
      <c r="AK404" s="20"/>
    </row>
    <row r="405" spans="1:37" ht="39.75">
      <c r="A405" s="151">
        <v>400</v>
      </c>
      <c r="B405" s="20" t="str">
        <f>VLOOKUP(E405,studia!$F$1:$I$10,2,FALSE)</f>
        <v>Elektrotechnika</v>
      </c>
      <c r="C405" s="20" t="str">
        <f>VLOOKUP(E405,studia!$F$1:$I$10,3,FALSE)</f>
        <v>mgr</v>
      </c>
      <c r="D405" s="20" t="str">
        <f>VLOOKUP(E405,studia!$F$1:$I$10,4,FALSE)</f>
        <v>EEN</v>
      </c>
      <c r="E405" s="35" t="s">
        <v>407</v>
      </c>
      <c r="F405" s="157"/>
      <c r="G405" s="35" t="s">
        <v>727</v>
      </c>
      <c r="H405" s="35" t="s">
        <v>728</v>
      </c>
      <c r="I405" s="35" t="s">
        <v>729</v>
      </c>
      <c r="J405" s="35" t="s">
        <v>721</v>
      </c>
      <c r="K405" s="19" t="str">
        <f>VLOOKUP(J405,Prowadzacy!$F$3:$J$116,2,FALSE)</f>
        <v>Grzegorz</v>
      </c>
      <c r="L405" s="19" t="str">
        <f>VLOOKUP(J405,Prowadzacy!$F$3:$K$116,3,FALSE)</f>
        <v>Eugeniusz</v>
      </c>
      <c r="M405" s="19" t="str">
        <f>VLOOKUP(J405,Prowadzacy!$F$3:$K$116,4,FALSE)</f>
        <v>Wiśniewski</v>
      </c>
      <c r="N405" s="20" t="str">
        <f>VLOOKUP(J405,Prowadzacy!$F$3:$M$116,8,FALSE)</f>
        <v xml:space="preserve">Grzegorz | Wiśniewski | Dr inż. |  ( 05214 ) </v>
      </c>
      <c r="O405" s="19" t="str">
        <f>VLOOKUP(J405,Prowadzacy!$F$3:$K$116,5,FALSE)</f>
        <v>K36W05D02</v>
      </c>
      <c r="P405" s="20" t="str">
        <f>VLOOKUP(J405,Prowadzacy!$F$3:$K$116,6,FALSE)</f>
        <v>ZAS</v>
      </c>
      <c r="Q405" s="34" t="s">
        <v>780</v>
      </c>
      <c r="R405" s="20" t="str">
        <f>VLOOKUP(Q405,Prowadzacy!$F$3:$K$116,2,FALSE)</f>
        <v>Marek</v>
      </c>
      <c r="S405" s="20">
        <f>VLOOKUP(Q405,Prowadzacy!$F$3:$K$116,3,FALSE)</f>
        <v>0</v>
      </c>
      <c r="T405" s="20" t="str">
        <f>VLOOKUP(Q405,Prowadzacy!$F$3:$K$116,4,FALSE)</f>
        <v>Wąsowski</v>
      </c>
      <c r="U405" s="20" t="str">
        <f>VLOOKUP(Q405,Prowadzacy!$F$3:$M$116,8,FALSE)</f>
        <v xml:space="preserve">Marek | Wąsowski | Dr inż. |  ( 05415 ) </v>
      </c>
      <c r="V405" s="35"/>
      <c r="W405" s="34" t="s">
        <v>217</v>
      </c>
      <c r="X405" s="35"/>
      <c r="Y405" s="34"/>
      <c r="Z405" s="10"/>
      <c r="AA405" s="20"/>
      <c r="AB405" s="20"/>
      <c r="AC405" s="20"/>
      <c r="AD405" s="20"/>
      <c r="AE405" s="20"/>
      <c r="AF405" s="20"/>
      <c r="AG405" s="20"/>
      <c r="AH405" s="20"/>
      <c r="AI405" s="20"/>
      <c r="AJ405" s="20"/>
      <c r="AK405" s="20"/>
    </row>
    <row r="406" spans="1:37" ht="90.75">
      <c r="A406" s="151">
        <v>401</v>
      </c>
      <c r="B406" s="20" t="str">
        <f>VLOOKUP(E406,studia!$F$1:$I$10,2,FALSE)</f>
        <v>Elektrotechnika</v>
      </c>
      <c r="C406" s="20" t="str">
        <f>VLOOKUP(E406,studia!$F$1:$I$10,3,FALSE)</f>
        <v>mgr</v>
      </c>
      <c r="D406" s="20" t="str">
        <f>VLOOKUP(E406,studia!$F$1:$I$10,4,FALSE)</f>
        <v>EEN</v>
      </c>
      <c r="E406" s="35" t="s">
        <v>407</v>
      </c>
      <c r="F406" s="157"/>
      <c r="G406" s="35" t="s">
        <v>577</v>
      </c>
      <c r="H406" s="35" t="s">
        <v>578</v>
      </c>
      <c r="I406" s="35" t="s">
        <v>1653</v>
      </c>
      <c r="J406" s="35" t="s">
        <v>561</v>
      </c>
      <c r="K406" s="19" t="str">
        <f>VLOOKUP(J406,Prowadzacy!$F$3:$J$116,2,FALSE)</f>
        <v>Bogumiła</v>
      </c>
      <c r="L406" s="19" t="str">
        <f>VLOOKUP(J406,Prowadzacy!$F$3:$K$116,3,FALSE)</f>
        <v>Kazimiera</v>
      </c>
      <c r="M406" s="19" t="str">
        <f>VLOOKUP(J406,Prowadzacy!$F$3:$K$116,4,FALSE)</f>
        <v>Wnukowska</v>
      </c>
      <c r="N406" s="20" t="str">
        <f>VLOOKUP(J406,Prowadzacy!$F$3:$M$116,8,FALSE)</f>
        <v xml:space="preserve">Bogumiła | Wnukowska | Dr hab. inż. |  ( 05258z ) </v>
      </c>
      <c r="O406" s="19" t="str">
        <f>VLOOKUP(J406,Prowadzacy!$F$3:$K$116,5,FALSE)</f>
        <v>K36W05D02</v>
      </c>
      <c r="P406" s="20" t="str">
        <f>VLOOKUP(J406,Prowadzacy!$F$3:$K$116,6,FALSE)</f>
        <v>ZUEiEP</v>
      </c>
      <c r="Q406" s="34" t="s">
        <v>519</v>
      </c>
      <c r="R406" s="20" t="str">
        <f>VLOOKUP(Q406,Prowadzacy!$F$3:$K$116,2,FALSE)</f>
        <v>Janusz</v>
      </c>
      <c r="S406" s="20" t="str">
        <f>VLOOKUP(Q406,Prowadzacy!$F$3:$K$116,3,FALSE)</f>
        <v>Stanisław</v>
      </c>
      <c r="T406" s="20" t="str">
        <f>VLOOKUP(Q406,Prowadzacy!$F$3:$K$116,4,FALSE)</f>
        <v>Konieczny</v>
      </c>
      <c r="U406" s="20" t="str">
        <f>VLOOKUP(Q406,Prowadzacy!$F$3:$M$116,8,FALSE)</f>
        <v xml:space="preserve">Janusz | Konieczny | Dr inż. |  ( 05269 ) </v>
      </c>
      <c r="V406" s="35"/>
      <c r="W406" s="34" t="s">
        <v>217</v>
      </c>
      <c r="X406" s="35"/>
      <c r="Y406" s="34"/>
      <c r="Z406" s="10"/>
      <c r="AA406" s="20"/>
      <c r="AB406" s="20"/>
      <c r="AC406" s="20"/>
      <c r="AD406" s="20"/>
      <c r="AE406" s="20"/>
      <c r="AF406" s="20"/>
      <c r="AG406" s="20"/>
      <c r="AH406" s="20"/>
      <c r="AI406" s="20"/>
      <c r="AJ406" s="20"/>
      <c r="AK406" s="20"/>
    </row>
    <row r="407" spans="1:37" ht="103.5">
      <c r="A407" s="151">
        <v>402</v>
      </c>
      <c r="B407" s="20" t="str">
        <f>VLOOKUP(E407,studia!$F$1:$I$10,2,FALSE)</f>
        <v>Elektrotechnika</v>
      </c>
      <c r="C407" s="20" t="str">
        <f>VLOOKUP(E407,studia!$F$1:$I$10,3,FALSE)</f>
        <v>mgr</v>
      </c>
      <c r="D407" s="20" t="str">
        <f>VLOOKUP(E407,studia!$F$1:$I$10,4,FALSE)</f>
        <v>EEN</v>
      </c>
      <c r="E407" s="35" t="s">
        <v>407</v>
      </c>
      <c r="F407" s="157"/>
      <c r="G407" s="35" t="s">
        <v>590</v>
      </c>
      <c r="H407" s="35" t="s">
        <v>591</v>
      </c>
      <c r="I407" s="35" t="s">
        <v>1791</v>
      </c>
      <c r="J407" s="35" t="s">
        <v>561</v>
      </c>
      <c r="K407" s="19" t="str">
        <f>VLOOKUP(J407,Prowadzacy!$F$3:$J$116,2,FALSE)</f>
        <v>Bogumiła</v>
      </c>
      <c r="L407" s="19" t="str">
        <f>VLOOKUP(J407,Prowadzacy!$F$3:$K$116,3,FALSE)</f>
        <v>Kazimiera</v>
      </c>
      <c r="M407" s="19" t="str">
        <f>VLOOKUP(J407,Prowadzacy!$F$3:$K$116,4,FALSE)</f>
        <v>Wnukowska</v>
      </c>
      <c r="N407" s="20" t="str">
        <f>VLOOKUP(J407,Prowadzacy!$F$3:$M$116,8,FALSE)</f>
        <v xml:space="preserve">Bogumiła | Wnukowska | Dr hab. inż. |  ( 05258z ) </v>
      </c>
      <c r="O407" s="19" t="str">
        <f>VLOOKUP(J407,Prowadzacy!$F$3:$K$116,5,FALSE)</f>
        <v>K36W05D02</v>
      </c>
      <c r="P407" s="20" t="str">
        <f>VLOOKUP(J407,Prowadzacy!$F$3:$K$116,6,FALSE)</f>
        <v>ZUEiEP</v>
      </c>
      <c r="Q407" s="34" t="s">
        <v>519</v>
      </c>
      <c r="R407" s="20" t="str">
        <f>VLOOKUP(Q407,Prowadzacy!$F$3:$K$116,2,FALSE)</f>
        <v>Janusz</v>
      </c>
      <c r="S407" s="20" t="str">
        <f>VLOOKUP(Q407,Prowadzacy!$F$3:$K$116,3,FALSE)</f>
        <v>Stanisław</v>
      </c>
      <c r="T407" s="20" t="str">
        <f>VLOOKUP(Q407,Prowadzacy!$F$3:$K$116,4,FALSE)</f>
        <v>Konieczny</v>
      </c>
      <c r="U407" s="20" t="str">
        <f>VLOOKUP(Q407,Prowadzacy!$F$3:$M$116,8,FALSE)</f>
        <v xml:space="preserve">Janusz | Konieczny | Dr inż. |  ( 05269 ) </v>
      </c>
      <c r="V407" s="35"/>
      <c r="W407" s="34" t="s">
        <v>217</v>
      </c>
      <c r="X407" s="35"/>
      <c r="Y407" s="34"/>
      <c r="Z407" s="10"/>
      <c r="AA407" s="20"/>
      <c r="AB407" s="20"/>
      <c r="AC407" s="20"/>
      <c r="AD407" s="20"/>
      <c r="AE407" s="20"/>
      <c r="AF407" s="20"/>
      <c r="AG407" s="20"/>
      <c r="AH407" s="20"/>
      <c r="AI407" s="20"/>
      <c r="AJ407" s="20"/>
      <c r="AK407" s="20"/>
    </row>
    <row r="408" spans="1:37" ht="65.25">
      <c r="A408" s="151">
        <v>403</v>
      </c>
      <c r="B408" s="20" t="str">
        <f>VLOOKUP(E408,studia!$F$1:$I$10,2,FALSE)</f>
        <v>Elektrotechnika</v>
      </c>
      <c r="C408" s="20" t="str">
        <f>VLOOKUP(E408,studia!$F$1:$I$10,3,FALSE)</f>
        <v>mgr</v>
      </c>
      <c r="D408" s="20" t="str">
        <f>VLOOKUP(E408,studia!$F$1:$I$10,4,FALSE)</f>
        <v>EEN</v>
      </c>
      <c r="E408" s="35" t="s">
        <v>407</v>
      </c>
      <c r="F408" s="158" t="s">
        <v>2179</v>
      </c>
      <c r="G408" s="35" t="s">
        <v>592</v>
      </c>
      <c r="H408" s="35" t="s">
        <v>593</v>
      </c>
      <c r="I408" s="35" t="s">
        <v>1560</v>
      </c>
      <c r="J408" s="35" t="s">
        <v>561</v>
      </c>
      <c r="K408" s="19" t="str">
        <f>VLOOKUP(J408,Prowadzacy!$F$3:$J$116,2,FALSE)</f>
        <v>Bogumiła</v>
      </c>
      <c r="L408" s="19" t="str">
        <f>VLOOKUP(J408,Prowadzacy!$F$3:$K$116,3,FALSE)</f>
        <v>Kazimiera</v>
      </c>
      <c r="M408" s="19" t="str">
        <f>VLOOKUP(J408,Prowadzacy!$F$3:$K$116,4,FALSE)</f>
        <v>Wnukowska</v>
      </c>
      <c r="N408" s="20" t="str">
        <f>VLOOKUP(J408,Prowadzacy!$F$3:$M$116,8,FALSE)</f>
        <v xml:space="preserve">Bogumiła | Wnukowska | Dr hab. inż. |  ( 05258z ) </v>
      </c>
      <c r="O408" s="19" t="str">
        <f>VLOOKUP(J408,Prowadzacy!$F$3:$K$116,5,FALSE)</f>
        <v>K36W05D02</v>
      </c>
      <c r="P408" s="20" t="str">
        <f>VLOOKUP(J408,Prowadzacy!$F$3:$K$116,6,FALSE)</f>
        <v>ZUEiEP</v>
      </c>
      <c r="Q408" s="34" t="s">
        <v>519</v>
      </c>
      <c r="R408" s="20" t="str">
        <f>VLOOKUP(Q408,Prowadzacy!$F$3:$K$116,2,FALSE)</f>
        <v>Janusz</v>
      </c>
      <c r="S408" s="20" t="str">
        <f>VLOOKUP(Q408,Prowadzacy!$F$3:$K$116,3,FALSE)</f>
        <v>Stanisław</v>
      </c>
      <c r="T408" s="20" t="str">
        <f>VLOOKUP(Q408,Prowadzacy!$F$3:$K$116,4,FALSE)</f>
        <v>Konieczny</v>
      </c>
      <c r="U408" s="20" t="str">
        <f>VLOOKUP(Q408,Prowadzacy!$F$3:$M$116,8,FALSE)</f>
        <v xml:space="preserve">Janusz | Konieczny | Dr inż. |  ( 05269 ) </v>
      </c>
      <c r="V408" s="35"/>
      <c r="W408" s="34" t="s">
        <v>217</v>
      </c>
      <c r="X408" s="35"/>
      <c r="Y408" s="34"/>
      <c r="Z408" s="10"/>
      <c r="AA408" s="20"/>
      <c r="AB408" s="20"/>
      <c r="AC408" s="20"/>
      <c r="AD408" s="20"/>
      <c r="AE408" s="20"/>
      <c r="AF408" s="20"/>
      <c r="AG408" s="20"/>
      <c r="AH408" s="20"/>
      <c r="AI408" s="20"/>
      <c r="AJ408" s="20"/>
      <c r="AK408" s="20"/>
    </row>
    <row r="409" spans="1:37" ht="90.75">
      <c r="A409" s="151">
        <v>404</v>
      </c>
      <c r="B409" s="20" t="str">
        <f>VLOOKUP(E409,studia!$F$1:$I$10,2,FALSE)</f>
        <v>Elektrotechnika</v>
      </c>
      <c r="C409" s="20" t="str">
        <f>VLOOKUP(E409,studia!$F$1:$I$10,3,FALSE)</f>
        <v>mgr</v>
      </c>
      <c r="D409" s="20" t="str">
        <f>VLOOKUP(E409,studia!$F$1:$I$10,4,FALSE)</f>
        <v>EEN</v>
      </c>
      <c r="E409" s="35" t="s">
        <v>407</v>
      </c>
      <c r="F409" s="158" t="s">
        <v>2179</v>
      </c>
      <c r="G409" s="35" t="s">
        <v>594</v>
      </c>
      <c r="H409" s="35" t="s">
        <v>595</v>
      </c>
      <c r="I409" s="35" t="s">
        <v>1792</v>
      </c>
      <c r="J409" s="35" t="s">
        <v>561</v>
      </c>
      <c r="K409" s="19" t="str">
        <f>VLOOKUP(J409,Prowadzacy!$F$3:$J$116,2,FALSE)</f>
        <v>Bogumiła</v>
      </c>
      <c r="L409" s="19" t="str">
        <f>VLOOKUP(J409,Prowadzacy!$F$3:$K$116,3,FALSE)</f>
        <v>Kazimiera</v>
      </c>
      <c r="M409" s="19" t="str">
        <f>VLOOKUP(J409,Prowadzacy!$F$3:$K$116,4,FALSE)</f>
        <v>Wnukowska</v>
      </c>
      <c r="N409" s="20" t="str">
        <f>VLOOKUP(J409,Prowadzacy!$F$3:$M$116,8,FALSE)</f>
        <v xml:space="preserve">Bogumiła | Wnukowska | Dr hab. inż. |  ( 05258z ) </v>
      </c>
      <c r="O409" s="19" t="str">
        <f>VLOOKUP(J409,Prowadzacy!$F$3:$K$116,5,FALSE)</f>
        <v>K36W05D02</v>
      </c>
      <c r="P409" s="20" t="str">
        <f>VLOOKUP(J409,Prowadzacy!$F$3:$K$116,6,FALSE)</f>
        <v>ZUEiEP</v>
      </c>
      <c r="Q409" s="34" t="s">
        <v>519</v>
      </c>
      <c r="R409" s="20" t="str">
        <f>VLOOKUP(Q409,Prowadzacy!$F$3:$K$116,2,FALSE)</f>
        <v>Janusz</v>
      </c>
      <c r="S409" s="20" t="str">
        <f>VLOOKUP(Q409,Prowadzacy!$F$3:$K$116,3,FALSE)</f>
        <v>Stanisław</v>
      </c>
      <c r="T409" s="20" t="str">
        <f>VLOOKUP(Q409,Prowadzacy!$F$3:$K$116,4,FALSE)</f>
        <v>Konieczny</v>
      </c>
      <c r="U409" s="20" t="str">
        <f>VLOOKUP(Q409,Prowadzacy!$F$3:$M$116,8,FALSE)</f>
        <v xml:space="preserve">Janusz | Konieczny | Dr inż. |  ( 05269 ) </v>
      </c>
      <c r="V409" s="35"/>
      <c r="W409" s="34" t="s">
        <v>217</v>
      </c>
      <c r="X409" s="35"/>
      <c r="Y409" s="34"/>
      <c r="Z409" s="10"/>
      <c r="AA409" s="20"/>
      <c r="AB409" s="20"/>
      <c r="AC409" s="20"/>
      <c r="AD409" s="20"/>
      <c r="AE409" s="20"/>
      <c r="AF409" s="20"/>
      <c r="AG409" s="20"/>
      <c r="AH409" s="20"/>
      <c r="AI409" s="20"/>
      <c r="AJ409" s="20"/>
      <c r="AK409" s="20"/>
    </row>
    <row r="410" spans="1:37" ht="90.75">
      <c r="A410" s="151">
        <v>405</v>
      </c>
      <c r="B410" s="20" t="str">
        <f>VLOOKUP(E410,studia!$F$1:$I$10,2,FALSE)</f>
        <v>Elektrotechnika</v>
      </c>
      <c r="C410" s="20" t="str">
        <f>VLOOKUP(E410,studia!$F$1:$I$10,3,FALSE)</f>
        <v>mgr</v>
      </c>
      <c r="D410" s="20" t="str">
        <f>VLOOKUP(E410,studia!$F$1:$I$10,4,FALSE)</f>
        <v>EEN</v>
      </c>
      <c r="E410" s="35" t="s">
        <v>407</v>
      </c>
      <c r="F410" s="158" t="s">
        <v>2179</v>
      </c>
      <c r="G410" s="35" t="s">
        <v>1096</v>
      </c>
      <c r="H410" s="35" t="s">
        <v>1097</v>
      </c>
      <c r="I410" s="35" t="s">
        <v>1098</v>
      </c>
      <c r="J410" s="35" t="s">
        <v>1077</v>
      </c>
      <c r="K410" s="19" t="str">
        <f>VLOOKUP(J410,Prowadzacy!$F$3:$J$116,2,FALSE)</f>
        <v>Marcin</v>
      </c>
      <c r="L410" s="19">
        <f>VLOOKUP(J410,Prowadzacy!$F$3:$K$116,3,FALSE)</f>
        <v>0</v>
      </c>
      <c r="M410" s="19" t="str">
        <f>VLOOKUP(J410,Prowadzacy!$F$3:$K$116,4,FALSE)</f>
        <v>Kamiński</v>
      </c>
      <c r="N410" s="20" t="str">
        <f>VLOOKUP(J410,Prowadzacy!$F$3:$M$116,8,FALSE)</f>
        <v xml:space="preserve">Marcin | Kamiński | Dr hab. inż. |  ( 05373 ) </v>
      </c>
      <c r="O410" s="19" t="str">
        <f>VLOOKUP(J410,Prowadzacy!$F$3:$K$116,5,FALSE)</f>
        <v>K37W05D02</v>
      </c>
      <c r="P410" s="20" t="str">
        <f>VLOOKUP(J410,Prowadzacy!$F$3:$K$116,6,FALSE)</f>
        <v>ZNEMAP</v>
      </c>
      <c r="Q410" s="34" t="s">
        <v>1173</v>
      </c>
      <c r="R410" s="20" t="str">
        <f>VLOOKUP(Q410,Prowadzacy!$F$3:$K$116,2,FALSE)</f>
        <v>Marcin</v>
      </c>
      <c r="S410" s="20" t="str">
        <f>VLOOKUP(Q410,Prowadzacy!$F$3:$K$116,3,FALSE)</f>
        <v>Stanisław</v>
      </c>
      <c r="T410" s="20" t="str">
        <f>VLOOKUP(Q410,Prowadzacy!$F$3:$K$116,4,FALSE)</f>
        <v>Pawlak</v>
      </c>
      <c r="U410" s="20" t="str">
        <f>VLOOKUP(Q410,Prowadzacy!$F$3:$M$116,8,FALSE)</f>
        <v xml:space="preserve">Marcin | Pawlak | Dr inż. |  ( 05337 ) </v>
      </c>
      <c r="V410" s="35"/>
      <c r="W410" s="34" t="s">
        <v>217</v>
      </c>
      <c r="X410" s="35"/>
      <c r="Y410" s="34"/>
      <c r="Z410" s="10"/>
      <c r="AA410" s="20"/>
      <c r="AB410" s="20"/>
      <c r="AC410" s="20"/>
      <c r="AD410" s="20"/>
      <c r="AE410" s="20"/>
      <c r="AF410" s="20"/>
      <c r="AG410" s="20"/>
      <c r="AH410" s="20"/>
      <c r="AI410" s="20"/>
      <c r="AJ410" s="20"/>
      <c r="AK410" s="20"/>
    </row>
    <row r="411" spans="1:37" ht="52.5">
      <c r="A411" s="151">
        <v>406</v>
      </c>
      <c r="B411" s="20" t="str">
        <f>VLOOKUP(E411,studia!$F$1:$I$10,2,FALSE)</f>
        <v>Elektrotechnika</v>
      </c>
      <c r="C411" s="20" t="str">
        <f>VLOOKUP(E411,studia!$F$1:$I$10,3,FALSE)</f>
        <v>mgr</v>
      </c>
      <c r="D411" s="20" t="str">
        <f>VLOOKUP(E411,studia!$F$1:$I$10,4,FALSE)</f>
        <v>EEN</v>
      </c>
      <c r="E411" s="35" t="s">
        <v>407</v>
      </c>
      <c r="F411" s="157"/>
      <c r="G411" s="35" t="s">
        <v>1396</v>
      </c>
      <c r="H411" s="35" t="s">
        <v>1397</v>
      </c>
      <c r="I411" s="35" t="s">
        <v>1398</v>
      </c>
      <c r="J411" s="35" t="s">
        <v>1399</v>
      </c>
      <c r="K411" s="19" t="str">
        <f>VLOOKUP(J411,Prowadzacy!$F$3:$J$116,2,FALSE)</f>
        <v>Michał</v>
      </c>
      <c r="L411" s="19">
        <f>VLOOKUP(J411,Prowadzacy!$F$3:$K$116,3,FALSE)</f>
        <v>0</v>
      </c>
      <c r="M411" s="19" t="str">
        <f>VLOOKUP(J411,Prowadzacy!$F$3:$K$116,4,FALSE)</f>
        <v>Jasiński</v>
      </c>
      <c r="N411" s="20" t="str">
        <f>VLOOKUP(J411,Prowadzacy!$F$3:$M$116,8,FALSE)</f>
        <v xml:space="preserve">Michał | Jasiński | Dr inż. |  ( p05180 ) </v>
      </c>
      <c r="O411" s="19" t="str">
        <f>VLOOKUP(J411,Prowadzacy!$F$3:$K$116,5,FALSE)</f>
        <v>K38W05D02</v>
      </c>
      <c r="P411" s="20" t="str">
        <f>VLOOKUP(J411,Prowadzacy!$F$3:$K$116,6,FALSE)</f>
        <v>ZET</v>
      </c>
      <c r="Q411" s="34" t="s">
        <v>1381</v>
      </c>
      <c r="R411" s="20" t="str">
        <f>VLOOKUP(Q411,Prowadzacy!$F$3:$K$116,2,FALSE)</f>
        <v>Dominika</v>
      </c>
      <c r="S411" s="20">
        <f>VLOOKUP(Q411,Prowadzacy!$F$3:$K$116,3,FALSE)</f>
        <v>0</v>
      </c>
      <c r="T411" s="20" t="str">
        <f>VLOOKUP(Q411,Prowadzacy!$F$3:$K$116,4,FALSE)</f>
        <v>Kaczorowska</v>
      </c>
      <c r="U411" s="20" t="str">
        <f>VLOOKUP(Q411,Prowadzacy!$F$3:$M$116,8,FALSE)</f>
        <v xml:space="preserve">Dominika | Kaczorowska | Dr inż. |  ( p05181 ) </v>
      </c>
      <c r="V411" s="35"/>
      <c r="W411" s="34" t="s">
        <v>217</v>
      </c>
      <c r="X411" s="35"/>
      <c r="Y411" s="34"/>
      <c r="Z411" s="10"/>
      <c r="AA411" s="20"/>
      <c r="AB411" s="20"/>
      <c r="AC411" s="20"/>
      <c r="AD411" s="20"/>
      <c r="AE411" s="20"/>
      <c r="AF411" s="20"/>
      <c r="AG411" s="20"/>
      <c r="AH411" s="20"/>
      <c r="AI411" s="20"/>
      <c r="AJ411" s="20"/>
      <c r="AK411" s="20"/>
    </row>
    <row r="412" spans="1:37" ht="39.75">
      <c r="A412" s="151">
        <v>407</v>
      </c>
      <c r="B412" s="20" t="str">
        <f>VLOOKUP(E412,studia!$F$1:$I$10,2,FALSE)</f>
        <v>Elektrotechnika</v>
      </c>
      <c r="C412" s="20" t="str">
        <f>VLOOKUP(E412,studia!$F$1:$I$10,3,FALSE)</f>
        <v>mgr</v>
      </c>
      <c r="D412" s="20" t="str">
        <f>VLOOKUP(E412,studia!$F$1:$I$10,4,FALSE)</f>
        <v>EEN</v>
      </c>
      <c r="E412" s="35" t="s">
        <v>407</v>
      </c>
      <c r="F412" s="157"/>
      <c r="G412" s="35" t="s">
        <v>1529</v>
      </c>
      <c r="H412" s="35" t="s">
        <v>1415</v>
      </c>
      <c r="I412" s="35" t="s">
        <v>1502</v>
      </c>
      <c r="J412" s="35" t="s">
        <v>1412</v>
      </c>
      <c r="K412" s="19" t="str">
        <f>VLOOKUP(J412,Prowadzacy!$F$3:$J$116,2,FALSE)</f>
        <v>Paweł</v>
      </c>
      <c r="L412" s="19" t="str">
        <f>VLOOKUP(J412,Prowadzacy!$F$3:$K$116,3,FALSE)</f>
        <v>Tomasz</v>
      </c>
      <c r="M412" s="19" t="str">
        <f>VLOOKUP(J412,Prowadzacy!$F$3:$K$116,4,FALSE)</f>
        <v>Kostyła</v>
      </c>
      <c r="N412" s="20" t="str">
        <f>VLOOKUP(J412,Prowadzacy!$F$3:$M$116,8,FALSE)</f>
        <v xml:space="preserve">Paweł | Kostyła | Dr hab. inż. |  ( 05108 ) </v>
      </c>
      <c r="O412" s="19" t="str">
        <f>VLOOKUP(J412,Prowadzacy!$F$3:$K$116,5,FALSE)</f>
        <v>K38W05D02</v>
      </c>
      <c r="P412" s="20" t="str">
        <f>VLOOKUP(J412,Prowadzacy!$F$3:$K$116,6,FALSE)</f>
        <v>ZET</v>
      </c>
      <c r="Q412" s="34" t="s">
        <v>1489</v>
      </c>
      <c r="R412" s="20" t="str">
        <f>VLOOKUP(Q412,Prowadzacy!$F$3:$K$116,2,FALSE)</f>
        <v>Maciej</v>
      </c>
      <c r="S412" s="20" t="str">
        <f>VLOOKUP(Q412,Prowadzacy!$F$3:$K$116,3,FALSE)</f>
        <v>Władysław</v>
      </c>
      <c r="T412" s="20" t="str">
        <f>VLOOKUP(Q412,Prowadzacy!$F$3:$K$116,4,FALSE)</f>
        <v>Jaroszewski</v>
      </c>
      <c r="U412" s="20" t="str">
        <f>VLOOKUP(Q412,Prowadzacy!$F$3:$M$116,8,FALSE)</f>
        <v xml:space="preserve">Maciej | Jaroszewski | Dr hab. inż. |  ( 05104 ) </v>
      </c>
      <c r="V412" s="35"/>
      <c r="W412" s="34"/>
      <c r="X412" s="35"/>
      <c r="Y412" s="34"/>
      <c r="Z412" s="10"/>
      <c r="AA412" s="20"/>
      <c r="AB412" s="20"/>
      <c r="AC412" s="20"/>
      <c r="AD412" s="20"/>
      <c r="AE412" s="20"/>
      <c r="AF412" s="20"/>
      <c r="AG412" s="20"/>
      <c r="AH412" s="20"/>
      <c r="AI412" s="20"/>
      <c r="AJ412" s="20"/>
      <c r="AK412" s="20"/>
    </row>
    <row r="413" spans="1:37" ht="52.5">
      <c r="A413" s="151">
        <v>408</v>
      </c>
      <c r="B413" s="20" t="str">
        <f>VLOOKUP(E413,studia!$F$1:$I$10,2,FALSE)</f>
        <v>Elektrotechnika</v>
      </c>
      <c r="C413" s="20" t="str">
        <f>VLOOKUP(E413,studia!$F$1:$I$10,3,FALSE)</f>
        <v>mgr</v>
      </c>
      <c r="D413" s="20" t="str">
        <f>VLOOKUP(E413,studia!$F$1:$I$10,4,FALSE)</f>
        <v>EEN</v>
      </c>
      <c r="E413" s="35" t="s">
        <v>407</v>
      </c>
      <c r="F413" s="157"/>
      <c r="G413" s="35" t="s">
        <v>1417</v>
      </c>
      <c r="H413" s="35" t="s">
        <v>1418</v>
      </c>
      <c r="I413" s="35" t="s">
        <v>1419</v>
      </c>
      <c r="J413" s="35" t="s">
        <v>1412</v>
      </c>
      <c r="K413" s="19" t="str">
        <f>VLOOKUP(J413,Prowadzacy!$F$3:$J$116,2,FALSE)</f>
        <v>Paweł</v>
      </c>
      <c r="L413" s="19" t="str">
        <f>VLOOKUP(J413,Prowadzacy!$F$3:$K$116,3,FALSE)</f>
        <v>Tomasz</v>
      </c>
      <c r="M413" s="19" t="str">
        <f>VLOOKUP(J413,Prowadzacy!$F$3:$K$116,4,FALSE)</f>
        <v>Kostyła</v>
      </c>
      <c r="N413" s="20" t="str">
        <f>VLOOKUP(J413,Prowadzacy!$F$3:$M$116,8,FALSE)</f>
        <v xml:space="preserve">Paweł | Kostyła | Dr hab. inż. |  ( 05108 ) </v>
      </c>
      <c r="O413" s="19" t="str">
        <f>VLOOKUP(J413,Prowadzacy!$F$3:$K$116,5,FALSE)</f>
        <v>K38W05D02</v>
      </c>
      <c r="P413" s="20" t="str">
        <f>VLOOKUP(J413,Prowadzacy!$F$3:$K$116,6,FALSE)</f>
        <v>ZET</v>
      </c>
      <c r="Q413" s="34" t="s">
        <v>1435</v>
      </c>
      <c r="R413" s="20" t="str">
        <f>VLOOKUP(Q413,Prowadzacy!$F$3:$K$116,2,FALSE)</f>
        <v>Jacek</v>
      </c>
      <c r="S413" s="20" t="str">
        <f>VLOOKUP(Q413,Prowadzacy!$F$3:$K$116,3,FALSE)</f>
        <v>Jerzy</v>
      </c>
      <c r="T413" s="20" t="str">
        <f>VLOOKUP(Q413,Prowadzacy!$F$3:$K$116,4,FALSE)</f>
        <v>Rezmer</v>
      </c>
      <c r="U413" s="20" t="str">
        <f>VLOOKUP(Q413,Prowadzacy!$F$3:$M$116,8,FALSE)</f>
        <v xml:space="preserve">Jacek | Rezmer | Dr hab. inż. |  ( 05120 ) </v>
      </c>
      <c r="V413" s="35"/>
      <c r="W413" s="34" t="s">
        <v>217</v>
      </c>
      <c r="X413" s="35"/>
      <c r="Y413" s="34"/>
      <c r="Z413" s="10"/>
      <c r="AA413" s="20"/>
      <c r="AB413" s="20"/>
      <c r="AC413" s="20"/>
      <c r="AD413" s="20"/>
      <c r="AE413" s="20"/>
      <c r="AF413" s="20"/>
      <c r="AG413" s="20"/>
      <c r="AH413" s="20"/>
      <c r="AI413" s="20"/>
      <c r="AJ413" s="20"/>
      <c r="AK413" s="20"/>
    </row>
    <row r="414" spans="1:37" ht="52.5">
      <c r="A414" s="151">
        <v>409</v>
      </c>
      <c r="B414" s="20" t="str">
        <f>VLOOKUP(E414,studia!$F$1:$I$10,2,FALSE)</f>
        <v>Elektrotechnika</v>
      </c>
      <c r="C414" s="20" t="str">
        <f>VLOOKUP(E414,studia!$F$1:$I$10,3,FALSE)</f>
        <v>mgr</v>
      </c>
      <c r="D414" s="20" t="str">
        <f>VLOOKUP(E414,studia!$F$1:$I$10,4,FALSE)</f>
        <v>EEN</v>
      </c>
      <c r="E414" s="35" t="s">
        <v>407</v>
      </c>
      <c r="F414" s="157"/>
      <c r="G414" s="35" t="s">
        <v>1654</v>
      </c>
      <c r="H414" s="35" t="s">
        <v>1351</v>
      </c>
      <c r="I414" s="35" t="s">
        <v>1655</v>
      </c>
      <c r="J414" s="35" t="s">
        <v>1349</v>
      </c>
      <c r="K414" s="19" t="str">
        <f>VLOOKUP(J414,Prowadzacy!$F$3:$J$116,2,FALSE)</f>
        <v>Krystian</v>
      </c>
      <c r="L414" s="19">
        <f>VLOOKUP(J414,Prowadzacy!$F$3:$K$116,3,FALSE)</f>
        <v>0</v>
      </c>
      <c r="M414" s="19" t="str">
        <f>VLOOKUP(J414,Prowadzacy!$F$3:$K$116,4,FALSE)</f>
        <v>Krawczyk</v>
      </c>
      <c r="N414" s="20" t="str">
        <f>VLOOKUP(J414,Prowadzacy!$F$3:$M$116,8,FALSE)</f>
        <v xml:space="preserve">Krystian | Krawczyk | Dr inż. |  ( 05157 ) </v>
      </c>
      <c r="O414" s="19" t="str">
        <f>VLOOKUP(J414,Prowadzacy!$F$3:$K$116,5,FALSE)</f>
        <v>K38W05D02</v>
      </c>
      <c r="P414" s="20" t="str">
        <f>VLOOKUP(J414,Prowadzacy!$F$3:$K$116,6,FALSE)</f>
        <v>ZE</v>
      </c>
      <c r="Q414" s="34" t="s">
        <v>1377</v>
      </c>
      <c r="R414" s="20" t="str">
        <f>VLOOKUP(Q414,Prowadzacy!$F$3:$K$116,2,FALSE)</f>
        <v>Agnieszka</v>
      </c>
      <c r="S414" s="20">
        <f>VLOOKUP(Q414,Prowadzacy!$F$3:$K$116,3,FALSE)</f>
        <v>0</v>
      </c>
      <c r="T414" s="20" t="str">
        <f>VLOOKUP(Q414,Prowadzacy!$F$3:$K$116,4,FALSE)</f>
        <v>Mirkowska</v>
      </c>
      <c r="U414" s="20" t="str">
        <f>VLOOKUP(Q414,Prowadzacy!$F$3:$M$116,8,FALSE)</f>
        <v xml:space="preserve">Agnieszka | Mirkowska | Dr inż. |  ( 05178 ) </v>
      </c>
      <c r="V414" s="35"/>
      <c r="W414" s="34" t="s">
        <v>217</v>
      </c>
      <c r="X414" s="35"/>
      <c r="Y414" s="34"/>
      <c r="Z414" s="10"/>
      <c r="AA414" s="20"/>
      <c r="AB414" s="20"/>
      <c r="AC414" s="20"/>
      <c r="AD414" s="20"/>
      <c r="AE414" s="20"/>
      <c r="AF414" s="20"/>
      <c r="AG414" s="20"/>
      <c r="AH414" s="20"/>
      <c r="AI414" s="20"/>
      <c r="AJ414" s="20"/>
      <c r="AK414" s="20"/>
    </row>
    <row r="415" spans="1:37" ht="52.5">
      <c r="A415" s="151">
        <v>410</v>
      </c>
      <c r="B415" s="20" t="str">
        <f>VLOOKUP(E415,studia!$F$1:$I$10,2,FALSE)</f>
        <v>Elektrotechnika</v>
      </c>
      <c r="C415" s="20" t="str">
        <f>VLOOKUP(E415,studia!$F$1:$I$10,3,FALSE)</f>
        <v>mgr</v>
      </c>
      <c r="D415" s="20" t="str">
        <f>VLOOKUP(E415,studia!$F$1:$I$10,4,FALSE)</f>
        <v>EEN</v>
      </c>
      <c r="E415" s="35" t="s">
        <v>407</v>
      </c>
      <c r="F415" s="157"/>
      <c r="G415" s="35" t="s">
        <v>1451</v>
      </c>
      <c r="H415" s="35" t="s">
        <v>1452</v>
      </c>
      <c r="I415" s="35" t="s">
        <v>1507</v>
      </c>
      <c r="J415" s="35" t="s">
        <v>1450</v>
      </c>
      <c r="K415" s="19" t="str">
        <f>VLOOKUP(J415,Prowadzacy!$F$3:$J$116,2,FALSE)</f>
        <v>Tomasz</v>
      </c>
      <c r="L415" s="19" t="str">
        <f>VLOOKUP(J415,Prowadzacy!$F$3:$K$116,3,FALSE)</f>
        <v>Stanisław</v>
      </c>
      <c r="M415" s="19" t="str">
        <f>VLOOKUP(J415,Prowadzacy!$F$3:$K$116,4,FALSE)</f>
        <v>Sikorski</v>
      </c>
      <c r="N415" s="20" t="str">
        <f>VLOOKUP(J415,Prowadzacy!$F$3:$M$116,8,FALSE)</f>
        <v xml:space="preserve">Tomasz | Sikorski | Dr hab. inż. |  ( 05141 ) </v>
      </c>
      <c r="O415" s="19" t="str">
        <f>VLOOKUP(J415,Prowadzacy!$F$3:$K$116,5,FALSE)</f>
        <v>K38W05D02</v>
      </c>
      <c r="P415" s="20" t="str">
        <f>VLOOKUP(J415,Prowadzacy!$F$3:$K$116,6,FALSE)</f>
        <v>ZET</v>
      </c>
      <c r="Q415" s="34" t="s">
        <v>1435</v>
      </c>
      <c r="R415" s="20" t="str">
        <f>VLOOKUP(Q415,Prowadzacy!$F$3:$K$116,2,FALSE)</f>
        <v>Jacek</v>
      </c>
      <c r="S415" s="20" t="str">
        <f>VLOOKUP(Q415,Prowadzacy!$F$3:$K$116,3,FALSE)</f>
        <v>Jerzy</v>
      </c>
      <c r="T415" s="20" t="str">
        <f>VLOOKUP(Q415,Prowadzacy!$F$3:$K$116,4,FALSE)</f>
        <v>Rezmer</v>
      </c>
      <c r="U415" s="20" t="str">
        <f>VLOOKUP(Q415,Prowadzacy!$F$3:$M$116,8,FALSE)</f>
        <v xml:space="preserve">Jacek | Rezmer | Dr hab. inż. |  ( 05120 ) </v>
      </c>
      <c r="V415" s="35"/>
      <c r="W415" s="34" t="s">
        <v>217</v>
      </c>
      <c r="X415" s="35"/>
      <c r="Y415" s="34"/>
      <c r="Z415" s="10"/>
      <c r="AA415" s="20"/>
      <c r="AB415" s="20"/>
      <c r="AC415" s="20"/>
      <c r="AD415" s="20"/>
      <c r="AE415" s="20"/>
      <c r="AF415" s="20"/>
      <c r="AG415" s="20"/>
      <c r="AH415" s="20"/>
      <c r="AI415" s="20"/>
      <c r="AJ415" s="20"/>
      <c r="AK415" s="20"/>
    </row>
    <row r="416" spans="1:37" ht="52.5">
      <c r="A416" s="151">
        <v>411</v>
      </c>
      <c r="B416" s="20" t="str">
        <f>VLOOKUP(E416,studia!$F$1:$I$10,2,FALSE)</f>
        <v>Elektrotechnika</v>
      </c>
      <c r="C416" s="20" t="str">
        <f>VLOOKUP(E416,studia!$F$1:$I$10,3,FALSE)</f>
        <v>mgr</v>
      </c>
      <c r="D416" s="20" t="str">
        <f>VLOOKUP(E416,studia!$F$1:$I$10,4,FALSE)</f>
        <v>EEN</v>
      </c>
      <c r="E416" s="35" t="s">
        <v>407</v>
      </c>
      <c r="F416" s="158" t="s">
        <v>2179</v>
      </c>
      <c r="G416" s="35" t="s">
        <v>1959</v>
      </c>
      <c r="H416" s="35" t="s">
        <v>1807</v>
      </c>
      <c r="I416" s="35" t="s">
        <v>1808</v>
      </c>
      <c r="J416" s="35" t="s">
        <v>1450</v>
      </c>
      <c r="K416" s="19" t="str">
        <f>VLOOKUP(J416,Prowadzacy!$F$3:$J$116,2,FALSE)</f>
        <v>Tomasz</v>
      </c>
      <c r="L416" s="19" t="str">
        <f>VLOOKUP(J416,Prowadzacy!$F$3:$K$116,3,FALSE)</f>
        <v>Stanisław</v>
      </c>
      <c r="M416" s="19" t="str">
        <f>VLOOKUP(J416,Prowadzacy!$F$3:$K$116,4,FALSE)</f>
        <v>Sikorski</v>
      </c>
      <c r="N416" s="20" t="str">
        <f>VLOOKUP(J416,Prowadzacy!$F$3:$M$116,8,FALSE)</f>
        <v xml:space="preserve">Tomasz | Sikorski | Dr hab. inż. |  ( 05141 ) </v>
      </c>
      <c r="O416" s="19" t="str">
        <f>VLOOKUP(J416,Prowadzacy!$F$3:$K$116,5,FALSE)</f>
        <v>K38W05D02</v>
      </c>
      <c r="P416" s="20" t="str">
        <f>VLOOKUP(J416,Prowadzacy!$F$3:$K$116,6,FALSE)</f>
        <v>ZET</v>
      </c>
      <c r="Q416" s="34" t="s">
        <v>1435</v>
      </c>
      <c r="R416" s="20" t="str">
        <f>VLOOKUP(Q416,Prowadzacy!$F$3:$K$116,2,FALSE)</f>
        <v>Jacek</v>
      </c>
      <c r="S416" s="20" t="str">
        <f>VLOOKUP(Q416,Prowadzacy!$F$3:$K$116,3,FALSE)</f>
        <v>Jerzy</v>
      </c>
      <c r="T416" s="20" t="str">
        <f>VLOOKUP(Q416,Prowadzacy!$F$3:$K$116,4,FALSE)</f>
        <v>Rezmer</v>
      </c>
      <c r="U416" s="20" t="str">
        <f>VLOOKUP(Q416,Prowadzacy!$F$3:$M$116,8,FALSE)</f>
        <v xml:space="preserve">Jacek | Rezmer | Dr hab. inż. |  ( 05120 ) </v>
      </c>
      <c r="V416" s="35"/>
      <c r="W416" s="34" t="s">
        <v>217</v>
      </c>
      <c r="X416" s="35"/>
      <c r="Y416" s="34"/>
      <c r="Z416" s="10"/>
      <c r="AA416" s="20"/>
      <c r="AB416" s="20"/>
      <c r="AC416" s="20"/>
      <c r="AD416" s="20"/>
      <c r="AE416" s="20"/>
      <c r="AF416" s="20"/>
      <c r="AG416" s="20"/>
      <c r="AH416" s="20"/>
      <c r="AI416" s="20"/>
      <c r="AJ416" s="20"/>
      <c r="AK416" s="20"/>
    </row>
    <row r="417" spans="1:37" ht="52.5">
      <c r="A417" s="151">
        <v>412</v>
      </c>
      <c r="B417" s="20" t="str">
        <f>VLOOKUP(E417,studia!$F$1:$I$10,2,FALSE)</f>
        <v>Elektrotechnika</v>
      </c>
      <c r="C417" s="20" t="str">
        <f>VLOOKUP(E417,studia!$F$1:$I$10,3,FALSE)</f>
        <v>mgr</v>
      </c>
      <c r="D417" s="20" t="str">
        <f>VLOOKUP(E417,studia!$F$1:$I$10,4,FALSE)</f>
        <v>EEN</v>
      </c>
      <c r="E417" s="35" t="s">
        <v>407</v>
      </c>
      <c r="F417" s="158" t="s">
        <v>2179</v>
      </c>
      <c r="G417" s="35" t="s">
        <v>2045</v>
      </c>
      <c r="H417" s="35" t="s">
        <v>1809</v>
      </c>
      <c r="I417" s="35" t="s">
        <v>1810</v>
      </c>
      <c r="J417" s="35" t="s">
        <v>1450</v>
      </c>
      <c r="K417" s="19" t="str">
        <f>VLOOKUP(J417,Prowadzacy!$F$3:$J$116,2,FALSE)</f>
        <v>Tomasz</v>
      </c>
      <c r="L417" s="19" t="str">
        <f>VLOOKUP(J417,Prowadzacy!$F$3:$K$116,3,FALSE)</f>
        <v>Stanisław</v>
      </c>
      <c r="M417" s="19" t="str">
        <f>VLOOKUP(J417,Prowadzacy!$F$3:$K$116,4,FALSE)</f>
        <v>Sikorski</v>
      </c>
      <c r="N417" s="20" t="str">
        <f>VLOOKUP(J417,Prowadzacy!$F$3:$M$116,8,FALSE)</f>
        <v xml:space="preserve">Tomasz | Sikorski | Dr hab. inż. |  ( 05141 ) </v>
      </c>
      <c r="O417" s="19" t="str">
        <f>VLOOKUP(J417,Prowadzacy!$F$3:$K$116,5,FALSE)</f>
        <v>K38W05D02</v>
      </c>
      <c r="P417" s="20" t="str">
        <f>VLOOKUP(J417,Prowadzacy!$F$3:$K$116,6,FALSE)</f>
        <v>ZET</v>
      </c>
      <c r="Q417" s="34" t="s">
        <v>1435</v>
      </c>
      <c r="R417" s="20" t="str">
        <f>VLOOKUP(Q417,Prowadzacy!$F$3:$K$116,2,FALSE)</f>
        <v>Jacek</v>
      </c>
      <c r="S417" s="20" t="str">
        <f>VLOOKUP(Q417,Prowadzacy!$F$3:$K$116,3,FALSE)</f>
        <v>Jerzy</v>
      </c>
      <c r="T417" s="20" t="str">
        <f>VLOOKUP(Q417,Prowadzacy!$F$3:$K$116,4,FALSE)</f>
        <v>Rezmer</v>
      </c>
      <c r="U417" s="20" t="str">
        <f>VLOOKUP(Q417,Prowadzacy!$F$3:$M$116,8,FALSE)</f>
        <v xml:space="preserve">Jacek | Rezmer | Dr hab. inż. |  ( 05120 ) </v>
      </c>
      <c r="V417" s="35"/>
      <c r="W417" s="34" t="s">
        <v>217</v>
      </c>
      <c r="X417" s="35"/>
      <c r="Y417" s="34"/>
      <c r="Z417" s="10"/>
      <c r="AA417" s="20"/>
      <c r="AB417" s="20"/>
      <c r="AC417" s="20"/>
      <c r="AD417" s="20"/>
      <c r="AE417" s="20"/>
      <c r="AF417" s="20"/>
      <c r="AG417" s="20"/>
      <c r="AH417" s="20"/>
      <c r="AI417" s="20"/>
      <c r="AJ417" s="20"/>
      <c r="AK417" s="20"/>
    </row>
    <row r="418" spans="1:37" ht="78">
      <c r="A418" s="151">
        <v>413</v>
      </c>
      <c r="B418" s="20" t="str">
        <f>VLOOKUP(E418,studia!$F$1:$I$10,2,FALSE)</f>
        <v>Elektrotechnika</v>
      </c>
      <c r="C418" s="20" t="str">
        <f>VLOOKUP(E418,studia!$F$1:$I$10,3,FALSE)</f>
        <v>mgr</v>
      </c>
      <c r="D418" s="20" t="str">
        <f>VLOOKUP(E418,studia!$F$1:$I$10,4,FALSE)</f>
        <v>EEN</v>
      </c>
      <c r="E418" s="144" t="s">
        <v>407</v>
      </c>
      <c r="F418" s="158" t="s">
        <v>2179</v>
      </c>
      <c r="G418" s="144" t="s">
        <v>1811</v>
      </c>
      <c r="H418" s="144" t="s">
        <v>1812</v>
      </c>
      <c r="I418" s="144" t="s">
        <v>1813</v>
      </c>
      <c r="J418" s="144" t="s">
        <v>1450</v>
      </c>
      <c r="K418" s="146" t="str">
        <f>VLOOKUP(J418,Prowadzacy!$F$3:$J$116,2,FALSE)</f>
        <v>Tomasz</v>
      </c>
      <c r="L418" s="146" t="str">
        <f>VLOOKUP(J418,Prowadzacy!$F$3:$K$116,3,FALSE)</f>
        <v>Stanisław</v>
      </c>
      <c r="M418" s="146" t="str">
        <f>VLOOKUP(J418,Prowadzacy!$F$3:$K$116,4,FALSE)</f>
        <v>Sikorski</v>
      </c>
      <c r="N418" s="143" t="str">
        <f>VLOOKUP(J418,Prowadzacy!$F$3:$M$116,8,FALSE)</f>
        <v xml:space="preserve">Tomasz | Sikorski | Dr hab. inż. |  ( 05141 ) </v>
      </c>
      <c r="O418" s="146" t="str">
        <f>VLOOKUP(J418,Prowadzacy!$F$3:$K$116,5,FALSE)</f>
        <v>K38W05D02</v>
      </c>
      <c r="P418" s="143" t="str">
        <f>VLOOKUP(J418,Prowadzacy!$F$3:$K$116,6,FALSE)</f>
        <v>ZET</v>
      </c>
      <c r="Q418" s="145" t="s">
        <v>1435</v>
      </c>
      <c r="R418" s="143" t="str">
        <f>VLOOKUP(Q418,Prowadzacy!$F$3:$K$116,2,FALSE)</f>
        <v>Jacek</v>
      </c>
      <c r="S418" s="143" t="str">
        <f>VLOOKUP(Q418,Prowadzacy!$F$3:$K$116,3,FALSE)</f>
        <v>Jerzy</v>
      </c>
      <c r="T418" s="143" t="str">
        <f>VLOOKUP(Q418,Prowadzacy!$F$3:$K$116,4,FALSE)</f>
        <v>Rezmer</v>
      </c>
      <c r="U418" s="143" t="str">
        <f>VLOOKUP(Q418,Prowadzacy!$F$3:$M$116,8,FALSE)</f>
        <v xml:space="preserve">Jacek | Rezmer | Dr hab. inż. |  ( 05120 ) </v>
      </c>
      <c r="V418" s="144"/>
      <c r="W418" s="145" t="s">
        <v>217</v>
      </c>
      <c r="X418" s="144"/>
      <c r="Y418" s="145"/>
      <c r="Z418" s="10"/>
      <c r="AA418" s="20"/>
      <c r="AB418" s="20"/>
      <c r="AC418" s="20"/>
      <c r="AD418" s="20"/>
      <c r="AE418" s="20"/>
      <c r="AF418" s="20"/>
      <c r="AG418" s="20"/>
      <c r="AH418" s="20"/>
      <c r="AI418" s="20"/>
      <c r="AJ418" s="20"/>
      <c r="AK418" s="20"/>
    </row>
    <row r="419" spans="1:37" ht="129">
      <c r="A419" s="151">
        <v>414</v>
      </c>
      <c r="B419" s="20" t="str">
        <f>VLOOKUP(E419,studia!$F$1:$I$10,2,FALSE)</f>
        <v>Elektrotechnika</v>
      </c>
      <c r="C419" s="20" t="str">
        <f>VLOOKUP(E419,studia!$F$1:$I$10,3,FALSE)</f>
        <v>mgr</v>
      </c>
      <c r="D419" s="20" t="str">
        <f>VLOOKUP(E419,studia!$F$1:$I$10,4,FALSE)</f>
        <v>EEN</v>
      </c>
      <c r="E419" s="35" t="s">
        <v>407</v>
      </c>
      <c r="F419" s="158" t="s">
        <v>2179</v>
      </c>
      <c r="G419" s="35" t="s">
        <v>1657</v>
      </c>
      <c r="H419" s="35" t="s">
        <v>1389</v>
      </c>
      <c r="I419" s="35" t="s">
        <v>1656</v>
      </c>
      <c r="J419" s="35" t="s">
        <v>1385</v>
      </c>
      <c r="K419" s="19" t="str">
        <f>VLOOKUP(J419,Prowadzacy!$F$3:$J$116,2,FALSE)</f>
        <v>Jarosław</v>
      </c>
      <c r="L419" s="19" t="str">
        <f>VLOOKUP(J419,Prowadzacy!$F$3:$K$116,3,FALSE)</f>
        <v>Marian</v>
      </c>
      <c r="M419" s="19" t="str">
        <f>VLOOKUP(J419,Prowadzacy!$F$3:$K$116,4,FALSE)</f>
        <v>Szymańda</v>
      </c>
      <c r="N419" s="20" t="str">
        <f>VLOOKUP(J419,Prowadzacy!$F$3:$M$116,8,FALSE)</f>
        <v xml:space="preserve">Jarosław | Szymańda | Dr inż. |  ( 05126 ) </v>
      </c>
      <c r="O419" s="19" t="str">
        <f>VLOOKUP(J419,Prowadzacy!$F$3:$K$116,5,FALSE)</f>
        <v>K38W05D02</v>
      </c>
      <c r="P419" s="20" t="str">
        <f>VLOOKUP(J419,Prowadzacy!$F$3:$K$116,6,FALSE)</f>
        <v>ZET</v>
      </c>
      <c r="Q419" s="34" t="s">
        <v>1435</v>
      </c>
      <c r="R419" s="20" t="str">
        <f>VLOOKUP(Q419,Prowadzacy!$F$3:$K$116,2,FALSE)</f>
        <v>Jacek</v>
      </c>
      <c r="S419" s="20" t="str">
        <f>VLOOKUP(Q419,Prowadzacy!$F$3:$K$116,3,FALSE)</f>
        <v>Jerzy</v>
      </c>
      <c r="T419" s="20" t="str">
        <f>VLOOKUP(Q419,Prowadzacy!$F$3:$K$116,4,FALSE)</f>
        <v>Rezmer</v>
      </c>
      <c r="U419" s="20" t="str">
        <f>VLOOKUP(Q419,Prowadzacy!$F$3:$M$116,8,FALSE)</f>
        <v xml:space="preserve">Jacek | Rezmer | Dr hab. inż. |  ( 05120 ) </v>
      </c>
      <c r="V419" s="35"/>
      <c r="W419" s="34" t="s">
        <v>217</v>
      </c>
      <c r="X419" s="35"/>
      <c r="Y419" s="34"/>
      <c r="Z419" s="10"/>
      <c r="AA419" s="20"/>
      <c r="AB419" s="20"/>
      <c r="AC419" s="20"/>
      <c r="AD419" s="20"/>
      <c r="AE419" s="20"/>
      <c r="AF419" s="20"/>
      <c r="AG419" s="20"/>
      <c r="AH419" s="20"/>
      <c r="AI419" s="20"/>
      <c r="AJ419" s="20"/>
      <c r="AK419" s="20"/>
    </row>
    <row r="420" spans="1:37" ht="52.5">
      <c r="A420" s="151">
        <v>415</v>
      </c>
      <c r="B420" s="20" t="str">
        <f>VLOOKUP(E420,studia!$F$1:$I$10,2,FALSE)</f>
        <v>Elektrotechnika</v>
      </c>
      <c r="C420" s="20" t="str">
        <f>VLOOKUP(E420,studia!$F$1:$I$10,3,FALSE)</f>
        <v>mgr</v>
      </c>
      <c r="D420" s="20" t="str">
        <f>VLOOKUP(E420,studia!$F$1:$I$10,4,FALSE)</f>
        <v>EEN</v>
      </c>
      <c r="E420" s="35" t="s">
        <v>407</v>
      </c>
      <c r="F420" s="157"/>
      <c r="G420" s="35" t="s">
        <v>1658</v>
      </c>
      <c r="H420" s="35" t="s">
        <v>1355</v>
      </c>
      <c r="I420" s="35" t="s">
        <v>1659</v>
      </c>
      <c r="J420" s="35" t="s">
        <v>1356</v>
      </c>
      <c r="K420" s="19" t="str">
        <f>VLOOKUP(J420,Prowadzacy!$F$3:$J$116,2,FALSE)</f>
        <v>Krzysztof</v>
      </c>
      <c r="L420" s="19">
        <f>VLOOKUP(J420,Prowadzacy!$F$3:$K$116,3,FALSE)</f>
        <v>0</v>
      </c>
      <c r="M420" s="19" t="str">
        <f>VLOOKUP(J420,Prowadzacy!$F$3:$K$116,4,FALSE)</f>
        <v>Wieczorek</v>
      </c>
      <c r="N420" s="20" t="str">
        <f>VLOOKUP(J420,Prowadzacy!$F$3:$M$116,8,FALSE)</f>
        <v xml:space="preserve">Krzysztof | Wieczorek | Dr hab. inż. |  ( 05144 ) </v>
      </c>
      <c r="O420" s="19" t="str">
        <f>VLOOKUP(J420,Prowadzacy!$F$3:$K$116,5,FALSE)</f>
        <v>K38W05D02</v>
      </c>
      <c r="P420" s="20" t="str">
        <f>VLOOKUP(J420,Prowadzacy!$F$3:$K$116,6,FALSE)</f>
        <v>ZWN</v>
      </c>
      <c r="Q420" s="34" t="s">
        <v>1359</v>
      </c>
      <c r="R420" s="20" t="str">
        <f>VLOOKUP(Q420,Prowadzacy!$F$3:$K$116,2,FALSE)</f>
        <v>Adam</v>
      </c>
      <c r="S420" s="20" t="str">
        <f>VLOOKUP(Q420,Prowadzacy!$F$3:$K$116,3,FALSE)</f>
        <v>Łukasz</v>
      </c>
      <c r="T420" s="20" t="str">
        <f>VLOOKUP(Q420,Prowadzacy!$F$3:$K$116,4,FALSE)</f>
        <v>Pelesz</v>
      </c>
      <c r="U420" s="20" t="str">
        <f>VLOOKUP(Q420,Prowadzacy!$F$3:$M$116,8,FALSE)</f>
        <v xml:space="preserve">Adam | Pelesz | Dr inż. |  ( 05170 ) </v>
      </c>
      <c r="V420" s="35"/>
      <c r="W420" s="34" t="s">
        <v>217</v>
      </c>
      <c r="X420" s="35"/>
      <c r="Y420" s="34"/>
      <c r="Z420" s="10"/>
      <c r="AA420" s="20"/>
      <c r="AB420" s="20"/>
      <c r="AC420" s="20"/>
      <c r="AD420" s="20"/>
      <c r="AE420" s="20"/>
      <c r="AF420" s="20"/>
      <c r="AG420" s="20"/>
      <c r="AH420" s="20"/>
      <c r="AI420" s="20"/>
      <c r="AJ420" s="20"/>
      <c r="AK420" s="20"/>
    </row>
    <row r="421" spans="1:37" ht="52.5">
      <c r="A421" s="151">
        <v>416</v>
      </c>
      <c r="B421" s="20" t="str">
        <f>VLOOKUP(E421,studia!$F$1:$I$10,2,FALSE)</f>
        <v>Elektrotechnika</v>
      </c>
      <c r="C421" s="20" t="str">
        <f>VLOOKUP(E421,studia!$F$1:$I$10,3,FALSE)</f>
        <v>mgr</v>
      </c>
      <c r="D421" s="20" t="str">
        <f>VLOOKUP(E421,studia!$F$1:$I$10,4,FALSE)</f>
        <v>ETP</v>
      </c>
      <c r="E421" s="35" t="s">
        <v>412</v>
      </c>
      <c r="F421" s="158" t="s">
        <v>2179</v>
      </c>
      <c r="G421" s="35" t="s">
        <v>1660</v>
      </c>
      <c r="H421" s="35" t="s">
        <v>476</v>
      </c>
      <c r="I421" s="35" t="s">
        <v>1793</v>
      </c>
      <c r="J421" s="35" t="s">
        <v>471</v>
      </c>
      <c r="K421" s="19" t="str">
        <f>VLOOKUP(J421,Prowadzacy!$F$3:$J$116,2,FALSE)</f>
        <v>Joanna</v>
      </c>
      <c r="L421" s="19" t="str">
        <f>VLOOKUP(J421,Prowadzacy!$F$3:$K$116,3,FALSE)</f>
        <v>Karolina</v>
      </c>
      <c r="M421" s="19" t="str">
        <f>VLOOKUP(J421,Prowadzacy!$F$3:$K$116,4,FALSE)</f>
        <v>Budzisz</v>
      </c>
      <c r="N421" s="20" t="str">
        <f>VLOOKUP(J421,Prowadzacy!$F$3:$M$116,8,FALSE)</f>
        <v xml:space="preserve">Joanna | Budzisz | Dr inż. |  ( 05404 ) </v>
      </c>
      <c r="O421" s="19" t="str">
        <f>VLOOKUP(J421,Prowadzacy!$F$3:$K$116,5,FALSE)</f>
        <v>K36W05D02</v>
      </c>
      <c r="P421" s="20" t="str">
        <f>VLOOKUP(J421,Prowadzacy!$F$3:$K$116,6,FALSE)</f>
        <v>ZUEiEP</v>
      </c>
      <c r="Q421" s="34" t="s">
        <v>398</v>
      </c>
      <c r="R421" s="20" t="str">
        <f>VLOOKUP(Q421,Prowadzacy!$F$3:$K$116,2,FALSE)</f>
        <v>Marek</v>
      </c>
      <c r="S421" s="20" t="str">
        <f>VLOOKUP(Q421,Prowadzacy!$F$3:$K$116,3,FALSE)</f>
        <v>Andrzej</v>
      </c>
      <c r="T421" s="20" t="str">
        <f>VLOOKUP(Q421,Prowadzacy!$F$3:$K$116,4,FALSE)</f>
        <v>Jaworski</v>
      </c>
      <c r="U421" s="20" t="str">
        <f>VLOOKUP(Q421,Prowadzacy!$F$3:$M$116,8,FALSE)</f>
        <v xml:space="preserve">Marek | Jaworski | Dr inż. |  ( 05237 ) </v>
      </c>
      <c r="V421" s="35"/>
      <c r="W421" s="34" t="s">
        <v>217</v>
      </c>
      <c r="X421" s="35"/>
      <c r="Y421" s="34"/>
      <c r="Z421" s="10"/>
      <c r="AA421" s="20"/>
      <c r="AB421" s="20"/>
      <c r="AC421" s="20"/>
      <c r="AD421" s="20"/>
      <c r="AE421" s="20"/>
      <c r="AF421" s="20"/>
      <c r="AG421" s="20"/>
      <c r="AH421" s="20"/>
      <c r="AI421" s="20"/>
      <c r="AJ421" s="20"/>
      <c r="AK421" s="20"/>
    </row>
    <row r="422" spans="1:37" ht="52.5">
      <c r="A422" s="151">
        <v>417</v>
      </c>
      <c r="B422" s="20" t="str">
        <f>VLOOKUP(E422,studia!$F$1:$I$10,2,FALSE)</f>
        <v>Elektrotechnika</v>
      </c>
      <c r="C422" s="20" t="str">
        <f>VLOOKUP(E422,studia!$F$1:$I$10,3,FALSE)</f>
        <v>mgr</v>
      </c>
      <c r="D422" s="20" t="str">
        <f>VLOOKUP(E422,studia!$F$1:$I$10,4,FALSE)</f>
        <v>ETP</v>
      </c>
      <c r="E422" s="35" t="s">
        <v>412</v>
      </c>
      <c r="F422" s="158" t="s">
        <v>2179</v>
      </c>
      <c r="G422" s="35" t="s">
        <v>418</v>
      </c>
      <c r="H422" s="35" t="s">
        <v>419</v>
      </c>
      <c r="I422" s="35" t="s">
        <v>420</v>
      </c>
      <c r="J422" s="35" t="s">
        <v>417</v>
      </c>
      <c r="K422" s="19" t="str">
        <f>VLOOKUP(J422,Prowadzacy!$F$3:$J$116,2,FALSE)</f>
        <v>Wiktoria</v>
      </c>
      <c r="L422" s="19" t="str">
        <f>VLOOKUP(J422,Prowadzacy!$F$3:$K$116,3,FALSE)</f>
        <v>Maria</v>
      </c>
      <c r="M422" s="19" t="str">
        <f>VLOOKUP(J422,Prowadzacy!$F$3:$K$116,4,FALSE)</f>
        <v>Grycan</v>
      </c>
      <c r="N422" s="20" t="str">
        <f>VLOOKUP(J422,Prowadzacy!$F$3:$M$116,8,FALSE)</f>
        <v xml:space="preserve">Wiktoria | Grycan | Dr inż. |  ( 05408 ) </v>
      </c>
      <c r="O422" s="19" t="str">
        <f>VLOOKUP(J422,Prowadzacy!$F$3:$K$116,5,FALSE)</f>
        <v>K36W05D02</v>
      </c>
      <c r="P422" s="20" t="str">
        <f>VLOOKUP(J422,Prowadzacy!$F$3:$K$116,6,FALSE)</f>
        <v>ZUEiEP</v>
      </c>
      <c r="Q422" s="34" t="s">
        <v>471</v>
      </c>
      <c r="R422" s="20" t="str">
        <f>VLOOKUP(Q422,Prowadzacy!$F$3:$K$116,2,FALSE)</f>
        <v>Joanna</v>
      </c>
      <c r="S422" s="20" t="str">
        <f>VLOOKUP(Q422,Prowadzacy!$F$3:$K$116,3,FALSE)</f>
        <v>Karolina</v>
      </c>
      <c r="T422" s="20" t="str">
        <f>VLOOKUP(Q422,Prowadzacy!$F$3:$K$116,4,FALSE)</f>
        <v>Budzisz</v>
      </c>
      <c r="U422" s="20" t="str">
        <f>VLOOKUP(Q422,Prowadzacy!$F$3:$M$116,8,FALSE)</f>
        <v xml:space="preserve">Joanna | Budzisz | Dr inż. |  ( 05404 ) </v>
      </c>
      <c r="V422" s="35"/>
      <c r="W422" s="34" t="s">
        <v>217</v>
      </c>
      <c r="X422" s="35"/>
      <c r="Y422" s="34"/>
      <c r="Z422" s="10"/>
      <c r="AA422" s="20"/>
      <c r="AB422" s="20"/>
      <c r="AC422" s="20"/>
      <c r="AD422" s="20"/>
      <c r="AE422" s="20"/>
      <c r="AF422" s="20"/>
      <c r="AG422" s="20"/>
      <c r="AH422" s="20"/>
      <c r="AI422" s="20"/>
      <c r="AJ422" s="20"/>
      <c r="AK422" s="20"/>
    </row>
    <row r="423" spans="1:37" ht="52.5">
      <c r="A423" s="151">
        <v>418</v>
      </c>
      <c r="B423" s="20" t="str">
        <f>VLOOKUP(E423,studia!$F$1:$I$10,2,FALSE)</f>
        <v>Elektrotechnika</v>
      </c>
      <c r="C423" s="20" t="str">
        <f>VLOOKUP(E423,studia!$F$1:$I$10,3,FALSE)</f>
        <v>mgr</v>
      </c>
      <c r="D423" s="20" t="str">
        <f>VLOOKUP(E423,studia!$F$1:$I$10,4,FALSE)</f>
        <v>ETP</v>
      </c>
      <c r="E423" s="35" t="s">
        <v>412</v>
      </c>
      <c r="F423" s="158" t="s">
        <v>2179</v>
      </c>
      <c r="G423" s="35" t="s">
        <v>413</v>
      </c>
      <c r="H423" s="35" t="s">
        <v>414</v>
      </c>
      <c r="I423" s="35" t="s">
        <v>1662</v>
      </c>
      <c r="J423" s="35" t="s">
        <v>398</v>
      </c>
      <c r="K423" s="19" t="str">
        <f>VLOOKUP(J423,Prowadzacy!$F$3:$J$116,2,FALSE)</f>
        <v>Marek</v>
      </c>
      <c r="L423" s="19" t="str">
        <f>VLOOKUP(J423,Prowadzacy!$F$3:$K$116,3,FALSE)</f>
        <v>Andrzej</v>
      </c>
      <c r="M423" s="19" t="str">
        <f>VLOOKUP(J423,Prowadzacy!$F$3:$K$116,4,FALSE)</f>
        <v>Jaworski</v>
      </c>
      <c r="N423" s="20" t="str">
        <f>VLOOKUP(J423,Prowadzacy!$F$3:$M$116,8,FALSE)</f>
        <v xml:space="preserve">Marek | Jaworski | Dr inż. |  ( 05237 ) </v>
      </c>
      <c r="O423" s="19" t="str">
        <f>VLOOKUP(J423,Prowadzacy!$F$3:$K$116,5,FALSE)</f>
        <v>K36W05D02</v>
      </c>
      <c r="P423" s="20" t="str">
        <f>VLOOKUP(J423,Prowadzacy!$F$3:$K$116,6,FALSE)</f>
        <v>ZUEiEP</v>
      </c>
      <c r="Q423" s="34" t="s">
        <v>417</v>
      </c>
      <c r="R423" s="20" t="str">
        <f>VLOOKUP(Q423,Prowadzacy!$F$3:$K$116,2,FALSE)</f>
        <v>Wiktoria</v>
      </c>
      <c r="S423" s="20" t="str">
        <f>VLOOKUP(Q423,Prowadzacy!$F$3:$K$116,3,FALSE)</f>
        <v>Maria</v>
      </c>
      <c r="T423" s="20" t="str">
        <f>VLOOKUP(Q423,Prowadzacy!$F$3:$K$116,4,FALSE)</f>
        <v>Grycan</v>
      </c>
      <c r="U423" s="20" t="str">
        <f>VLOOKUP(Q423,Prowadzacy!$F$3:$M$116,8,FALSE)</f>
        <v xml:space="preserve">Wiktoria | Grycan | Dr inż. |  ( 05408 ) </v>
      </c>
      <c r="V423" s="35"/>
      <c r="W423" s="34" t="s">
        <v>217</v>
      </c>
      <c r="X423" s="35"/>
      <c r="Y423" s="34"/>
      <c r="Z423" s="10"/>
      <c r="AA423" s="20"/>
      <c r="AB423" s="20"/>
      <c r="AC423" s="20"/>
      <c r="AD423" s="20"/>
      <c r="AE423" s="20"/>
      <c r="AF423" s="20"/>
      <c r="AG423" s="20"/>
      <c r="AH423" s="20"/>
      <c r="AI423" s="20"/>
      <c r="AJ423" s="20"/>
      <c r="AK423" s="20"/>
    </row>
    <row r="424" spans="1:37" ht="65.25">
      <c r="A424" s="151">
        <v>419</v>
      </c>
      <c r="B424" s="20" t="str">
        <f>VLOOKUP(E424,studia!$F$1:$I$10,2,FALSE)</f>
        <v>Elektrotechnika</v>
      </c>
      <c r="C424" s="20" t="str">
        <f>VLOOKUP(E424,studia!$F$1:$I$10,3,FALSE)</f>
        <v>mgr</v>
      </c>
      <c r="D424" s="20" t="str">
        <f>VLOOKUP(E424,studia!$F$1:$I$10,4,FALSE)</f>
        <v>ETP</v>
      </c>
      <c r="E424" s="35" t="s">
        <v>412</v>
      </c>
      <c r="F424" s="157"/>
      <c r="G424" s="35" t="s">
        <v>1663</v>
      </c>
      <c r="H424" s="35" t="s">
        <v>568</v>
      </c>
      <c r="I424" s="35" t="s">
        <v>569</v>
      </c>
      <c r="J424" s="35" t="s">
        <v>561</v>
      </c>
      <c r="K424" s="19" t="str">
        <f>VLOOKUP(J424,Prowadzacy!$F$3:$J$116,2,FALSE)</f>
        <v>Bogumiła</v>
      </c>
      <c r="L424" s="19" t="str">
        <f>VLOOKUP(J424,Prowadzacy!$F$3:$K$116,3,FALSE)</f>
        <v>Kazimiera</v>
      </c>
      <c r="M424" s="19" t="str">
        <f>VLOOKUP(J424,Prowadzacy!$F$3:$K$116,4,FALSE)</f>
        <v>Wnukowska</v>
      </c>
      <c r="N424" s="20" t="str">
        <f>VLOOKUP(J424,Prowadzacy!$F$3:$M$116,8,FALSE)</f>
        <v xml:space="preserve">Bogumiła | Wnukowska | Dr hab. inż. |  ( 05258z ) </v>
      </c>
      <c r="O424" s="19" t="str">
        <f>VLOOKUP(J424,Prowadzacy!$F$3:$K$116,5,FALSE)</f>
        <v>K36W05D02</v>
      </c>
      <c r="P424" s="20" t="str">
        <f>VLOOKUP(J424,Prowadzacy!$F$3:$K$116,6,FALSE)</f>
        <v>ZUEiEP</v>
      </c>
      <c r="Q424" s="34" t="s">
        <v>519</v>
      </c>
      <c r="R424" s="20" t="str">
        <f>VLOOKUP(Q424,Prowadzacy!$F$3:$K$116,2,FALSE)</f>
        <v>Janusz</v>
      </c>
      <c r="S424" s="20" t="str">
        <f>VLOOKUP(Q424,Prowadzacy!$F$3:$K$116,3,FALSE)</f>
        <v>Stanisław</v>
      </c>
      <c r="T424" s="20" t="str">
        <f>VLOOKUP(Q424,Prowadzacy!$F$3:$K$116,4,FALSE)</f>
        <v>Konieczny</v>
      </c>
      <c r="U424" s="20" t="str">
        <f>VLOOKUP(Q424,Prowadzacy!$F$3:$M$116,8,FALSE)</f>
        <v xml:space="preserve">Janusz | Konieczny | Dr inż. |  ( 05269 ) </v>
      </c>
      <c r="V424" s="35"/>
      <c r="W424" s="34" t="s">
        <v>217</v>
      </c>
      <c r="X424" s="35"/>
      <c r="Y424" s="34"/>
      <c r="Z424" s="10"/>
      <c r="AA424" s="20"/>
      <c r="AB424" s="20"/>
      <c r="AC424" s="20"/>
      <c r="AD424" s="20"/>
      <c r="AE424" s="20"/>
      <c r="AF424" s="20"/>
      <c r="AG424" s="20"/>
      <c r="AH424" s="20"/>
      <c r="AI424" s="20"/>
      <c r="AJ424" s="20"/>
      <c r="AK424" s="20"/>
    </row>
    <row r="425" spans="1:37" ht="65.25">
      <c r="A425" s="151">
        <v>420</v>
      </c>
      <c r="B425" s="20" t="str">
        <f>VLOOKUP(E425,studia!$F$1:$I$10,2,FALSE)</f>
        <v>Elektrotechnika</v>
      </c>
      <c r="C425" s="20" t="str">
        <f>VLOOKUP(E425,studia!$F$1:$I$10,3,FALSE)</f>
        <v>mgr</v>
      </c>
      <c r="D425" s="20" t="str">
        <f>VLOOKUP(E425,studia!$F$1:$I$10,4,FALSE)</f>
        <v>ETP</v>
      </c>
      <c r="E425" s="35" t="s">
        <v>412</v>
      </c>
      <c r="F425" s="157"/>
      <c r="G425" s="35" t="s">
        <v>1664</v>
      </c>
      <c r="H425" s="35" t="s">
        <v>570</v>
      </c>
      <c r="I425" s="35" t="s">
        <v>571</v>
      </c>
      <c r="J425" s="35" t="s">
        <v>561</v>
      </c>
      <c r="K425" s="19" t="str">
        <f>VLOOKUP(J425,Prowadzacy!$F$3:$J$116,2,FALSE)</f>
        <v>Bogumiła</v>
      </c>
      <c r="L425" s="19" t="str">
        <f>VLOOKUP(J425,Prowadzacy!$F$3:$K$116,3,FALSE)</f>
        <v>Kazimiera</v>
      </c>
      <c r="M425" s="19" t="str">
        <f>VLOOKUP(J425,Prowadzacy!$F$3:$K$116,4,FALSE)</f>
        <v>Wnukowska</v>
      </c>
      <c r="N425" s="20" t="str">
        <f>VLOOKUP(J425,Prowadzacy!$F$3:$M$116,8,FALSE)</f>
        <v xml:space="preserve">Bogumiła | Wnukowska | Dr hab. inż. |  ( 05258z ) </v>
      </c>
      <c r="O425" s="19" t="str">
        <f>VLOOKUP(J425,Prowadzacy!$F$3:$K$116,5,FALSE)</f>
        <v>K36W05D02</v>
      </c>
      <c r="P425" s="20" t="str">
        <f>VLOOKUP(J425,Prowadzacy!$F$3:$K$116,6,FALSE)</f>
        <v>ZUEiEP</v>
      </c>
      <c r="Q425" s="34" t="s">
        <v>519</v>
      </c>
      <c r="R425" s="20" t="str">
        <f>VLOOKUP(Q425,Prowadzacy!$F$3:$K$116,2,FALSE)</f>
        <v>Janusz</v>
      </c>
      <c r="S425" s="20" t="str">
        <f>VLOOKUP(Q425,Prowadzacy!$F$3:$K$116,3,FALSE)</f>
        <v>Stanisław</v>
      </c>
      <c r="T425" s="20" t="str">
        <f>VLOOKUP(Q425,Prowadzacy!$F$3:$K$116,4,FALSE)</f>
        <v>Konieczny</v>
      </c>
      <c r="U425" s="20" t="str">
        <f>VLOOKUP(Q425,Prowadzacy!$F$3:$M$116,8,FALSE)</f>
        <v xml:space="preserve">Janusz | Konieczny | Dr inż. |  ( 05269 ) </v>
      </c>
      <c r="V425" s="35"/>
      <c r="W425" s="34" t="s">
        <v>217</v>
      </c>
      <c r="X425" s="35"/>
      <c r="Y425" s="34"/>
      <c r="Z425" s="10"/>
      <c r="AA425" s="20"/>
      <c r="AB425" s="20"/>
      <c r="AC425" s="20"/>
      <c r="AD425" s="20"/>
      <c r="AE425" s="20"/>
      <c r="AF425" s="20"/>
      <c r="AG425" s="20"/>
      <c r="AH425" s="20"/>
      <c r="AI425" s="20"/>
      <c r="AJ425" s="20"/>
      <c r="AK425" s="20"/>
    </row>
    <row r="426" spans="1:37" ht="90.75">
      <c r="A426" s="151">
        <v>421</v>
      </c>
      <c r="B426" s="20" t="str">
        <f>VLOOKUP(E426,studia!$F$1:$I$10,2,FALSE)</f>
        <v>Elektrotechnika</v>
      </c>
      <c r="C426" s="20" t="str">
        <f>VLOOKUP(E426,studia!$F$1:$I$10,3,FALSE)</f>
        <v>mgr</v>
      </c>
      <c r="D426" s="20" t="str">
        <f>VLOOKUP(E426,studia!$F$1:$I$10,4,FALSE)</f>
        <v>ETP</v>
      </c>
      <c r="E426" s="35" t="s">
        <v>412</v>
      </c>
      <c r="F426" s="158" t="s">
        <v>2179</v>
      </c>
      <c r="G426" s="35" t="s">
        <v>572</v>
      </c>
      <c r="H426" s="35" t="s">
        <v>573</v>
      </c>
      <c r="I426" s="35" t="s">
        <v>1794</v>
      </c>
      <c r="J426" s="35" t="s">
        <v>561</v>
      </c>
      <c r="K426" s="19" t="str">
        <f>VLOOKUP(J426,Prowadzacy!$F$3:$J$116,2,FALSE)</f>
        <v>Bogumiła</v>
      </c>
      <c r="L426" s="19" t="str">
        <f>VLOOKUP(J426,Prowadzacy!$F$3:$K$116,3,FALSE)</f>
        <v>Kazimiera</v>
      </c>
      <c r="M426" s="19" t="str">
        <f>VLOOKUP(J426,Prowadzacy!$F$3:$K$116,4,FALSE)</f>
        <v>Wnukowska</v>
      </c>
      <c r="N426" s="20" t="str">
        <f>VLOOKUP(J426,Prowadzacy!$F$3:$M$116,8,FALSE)</f>
        <v xml:space="preserve">Bogumiła | Wnukowska | Dr hab. inż. |  ( 05258z ) </v>
      </c>
      <c r="O426" s="19" t="str">
        <f>VLOOKUP(J426,Prowadzacy!$F$3:$K$116,5,FALSE)</f>
        <v>K36W05D02</v>
      </c>
      <c r="P426" s="20" t="str">
        <f>VLOOKUP(J426,Prowadzacy!$F$3:$K$116,6,FALSE)</f>
        <v>ZUEiEP</v>
      </c>
      <c r="Q426" s="34" t="s">
        <v>519</v>
      </c>
      <c r="R426" s="20" t="str">
        <f>VLOOKUP(Q426,Prowadzacy!$F$3:$K$116,2,FALSE)</f>
        <v>Janusz</v>
      </c>
      <c r="S426" s="20" t="str">
        <f>VLOOKUP(Q426,Prowadzacy!$F$3:$K$116,3,FALSE)</f>
        <v>Stanisław</v>
      </c>
      <c r="T426" s="20" t="str">
        <f>VLOOKUP(Q426,Prowadzacy!$F$3:$K$116,4,FALSE)</f>
        <v>Konieczny</v>
      </c>
      <c r="U426" s="20" t="str">
        <f>VLOOKUP(Q426,Prowadzacy!$F$3:$M$116,8,FALSE)</f>
        <v xml:space="preserve">Janusz | Konieczny | Dr inż. |  ( 05269 ) </v>
      </c>
      <c r="V426" s="35"/>
      <c r="W426" s="34" t="s">
        <v>217</v>
      </c>
      <c r="X426" s="35"/>
      <c r="Y426" s="34"/>
      <c r="Z426" s="10"/>
      <c r="AA426" s="20"/>
      <c r="AB426" s="20"/>
      <c r="AC426" s="20"/>
      <c r="AD426" s="20"/>
      <c r="AE426" s="20"/>
      <c r="AF426" s="20"/>
      <c r="AG426" s="20"/>
      <c r="AH426" s="20"/>
      <c r="AI426" s="20"/>
      <c r="AJ426" s="20"/>
      <c r="AK426" s="20"/>
    </row>
    <row r="427" spans="1:37" ht="90.75">
      <c r="A427" s="151">
        <v>422</v>
      </c>
      <c r="B427" s="20" t="str">
        <f>VLOOKUP(E427,studia!$F$1:$I$10,2,FALSE)</f>
        <v>Elektrotechnika</v>
      </c>
      <c r="C427" s="20" t="str">
        <f>VLOOKUP(E427,studia!$F$1:$I$10,3,FALSE)</f>
        <v>mgr</v>
      </c>
      <c r="D427" s="20" t="str">
        <f>VLOOKUP(E427,studia!$F$1:$I$10,4,FALSE)</f>
        <v>ETP</v>
      </c>
      <c r="E427" s="35" t="s">
        <v>412</v>
      </c>
      <c r="F427" s="157"/>
      <c r="G427" s="35" t="s">
        <v>574</v>
      </c>
      <c r="H427" s="35" t="s">
        <v>575</v>
      </c>
      <c r="I427" s="35" t="s">
        <v>1795</v>
      </c>
      <c r="J427" s="35" t="s">
        <v>561</v>
      </c>
      <c r="K427" s="19" t="str">
        <f>VLOOKUP(J427,Prowadzacy!$F$3:$J$116,2,FALSE)</f>
        <v>Bogumiła</v>
      </c>
      <c r="L427" s="19" t="str">
        <f>VLOOKUP(J427,Prowadzacy!$F$3:$K$116,3,FALSE)</f>
        <v>Kazimiera</v>
      </c>
      <c r="M427" s="19" t="str">
        <f>VLOOKUP(J427,Prowadzacy!$F$3:$K$116,4,FALSE)</f>
        <v>Wnukowska</v>
      </c>
      <c r="N427" s="20" t="str">
        <f>VLOOKUP(J427,Prowadzacy!$F$3:$M$116,8,FALSE)</f>
        <v xml:space="preserve">Bogumiła | Wnukowska | Dr hab. inż. |  ( 05258z ) </v>
      </c>
      <c r="O427" s="19" t="str">
        <f>VLOOKUP(J427,Prowadzacy!$F$3:$K$116,5,FALSE)</f>
        <v>K36W05D02</v>
      </c>
      <c r="P427" s="20" t="str">
        <f>VLOOKUP(J427,Prowadzacy!$F$3:$K$116,6,FALSE)</f>
        <v>ZUEiEP</v>
      </c>
      <c r="Q427" s="34" t="s">
        <v>519</v>
      </c>
      <c r="R427" s="20" t="str">
        <f>VLOOKUP(Q427,Prowadzacy!$F$3:$K$116,2,FALSE)</f>
        <v>Janusz</v>
      </c>
      <c r="S427" s="20" t="str">
        <f>VLOOKUP(Q427,Prowadzacy!$F$3:$K$116,3,FALSE)</f>
        <v>Stanisław</v>
      </c>
      <c r="T427" s="20" t="str">
        <f>VLOOKUP(Q427,Prowadzacy!$F$3:$K$116,4,FALSE)</f>
        <v>Konieczny</v>
      </c>
      <c r="U427" s="20" t="str">
        <f>VLOOKUP(Q427,Prowadzacy!$F$3:$M$116,8,FALSE)</f>
        <v xml:space="preserve">Janusz | Konieczny | Dr inż. |  ( 05269 ) </v>
      </c>
      <c r="V427" s="35"/>
      <c r="W427" s="34" t="s">
        <v>217</v>
      </c>
      <c r="X427" s="35"/>
      <c r="Y427" s="34"/>
      <c r="Z427" s="10"/>
      <c r="AA427" s="20"/>
      <c r="AB427" s="20"/>
      <c r="AC427" s="20"/>
      <c r="AD427" s="20"/>
      <c r="AE427" s="20"/>
      <c r="AF427" s="20"/>
      <c r="AG427" s="20"/>
      <c r="AH427" s="20"/>
      <c r="AI427" s="20"/>
      <c r="AJ427" s="20"/>
      <c r="AK427" s="20"/>
    </row>
    <row r="428" spans="1:37" ht="103.5">
      <c r="A428" s="151">
        <v>423</v>
      </c>
      <c r="B428" s="20" t="str">
        <f>VLOOKUP(E428,studia!$F$1:$I$10,2,FALSE)</f>
        <v>Elektrotechnika</v>
      </c>
      <c r="C428" s="20" t="str">
        <f>VLOOKUP(E428,studia!$F$1:$I$10,3,FALSE)</f>
        <v>mgr</v>
      </c>
      <c r="D428" s="20" t="str">
        <f>VLOOKUP(E428,studia!$F$1:$I$10,4,FALSE)</f>
        <v>ETP</v>
      </c>
      <c r="E428" s="35" t="s">
        <v>412</v>
      </c>
      <c r="F428" s="157"/>
      <c r="G428" s="35" t="s">
        <v>1665</v>
      </c>
      <c r="H428" s="35" t="s">
        <v>576</v>
      </c>
      <c r="I428" s="35" t="s">
        <v>1796</v>
      </c>
      <c r="J428" s="35" t="s">
        <v>561</v>
      </c>
      <c r="K428" s="19" t="str">
        <f>VLOOKUP(J428,Prowadzacy!$F$3:$J$116,2,FALSE)</f>
        <v>Bogumiła</v>
      </c>
      <c r="L428" s="19" t="str">
        <f>VLOOKUP(J428,Prowadzacy!$F$3:$K$116,3,FALSE)</f>
        <v>Kazimiera</v>
      </c>
      <c r="M428" s="19" t="str">
        <f>VLOOKUP(J428,Prowadzacy!$F$3:$K$116,4,FALSE)</f>
        <v>Wnukowska</v>
      </c>
      <c r="N428" s="20" t="str">
        <f>VLOOKUP(J428,Prowadzacy!$F$3:$M$116,8,FALSE)</f>
        <v xml:space="preserve">Bogumiła | Wnukowska | Dr hab. inż. |  ( 05258z ) </v>
      </c>
      <c r="O428" s="19" t="str">
        <f>VLOOKUP(J428,Prowadzacy!$F$3:$K$116,5,FALSE)</f>
        <v>K36W05D02</v>
      </c>
      <c r="P428" s="20" t="str">
        <f>VLOOKUP(J428,Prowadzacy!$F$3:$K$116,6,FALSE)</f>
        <v>ZUEiEP</v>
      </c>
      <c r="Q428" s="34" t="s">
        <v>519</v>
      </c>
      <c r="R428" s="20" t="str">
        <f>VLOOKUP(Q428,Prowadzacy!$F$3:$K$116,2,FALSE)</f>
        <v>Janusz</v>
      </c>
      <c r="S428" s="20" t="str">
        <f>VLOOKUP(Q428,Prowadzacy!$F$3:$K$116,3,FALSE)</f>
        <v>Stanisław</v>
      </c>
      <c r="T428" s="20" t="str">
        <f>VLOOKUP(Q428,Prowadzacy!$F$3:$K$116,4,FALSE)</f>
        <v>Konieczny</v>
      </c>
      <c r="U428" s="20" t="str">
        <f>VLOOKUP(Q428,Prowadzacy!$F$3:$M$116,8,FALSE)</f>
        <v xml:space="preserve">Janusz | Konieczny | Dr inż. |  ( 05269 ) </v>
      </c>
      <c r="V428" s="35"/>
      <c r="W428" s="34" t="s">
        <v>217</v>
      </c>
      <c r="X428" s="35"/>
      <c r="Y428" s="34"/>
      <c r="Z428" s="10"/>
      <c r="AA428" s="20"/>
      <c r="AB428" s="20"/>
      <c r="AC428" s="20"/>
      <c r="AD428" s="20"/>
      <c r="AE428" s="20"/>
      <c r="AF428" s="20"/>
      <c r="AG428" s="20"/>
      <c r="AH428" s="20"/>
      <c r="AI428" s="20"/>
      <c r="AJ428" s="20"/>
      <c r="AK428" s="20"/>
    </row>
    <row r="429" spans="1:37" ht="65.25">
      <c r="A429" s="151">
        <v>424</v>
      </c>
      <c r="B429" s="20" t="str">
        <f>VLOOKUP(E429,studia!$F$1:$I$10,2,FALSE)</f>
        <v>Elektrotechnika</v>
      </c>
      <c r="C429" s="20" t="str">
        <f>VLOOKUP(E429,studia!$F$1:$I$10,3,FALSE)</f>
        <v>mgr</v>
      </c>
      <c r="D429" s="20" t="str">
        <f>VLOOKUP(E429,studia!$F$1:$I$10,4,FALSE)</f>
        <v>ETP</v>
      </c>
      <c r="E429" s="35" t="s">
        <v>412</v>
      </c>
      <c r="F429" s="158" t="s">
        <v>2179</v>
      </c>
      <c r="G429" s="35" t="s">
        <v>934</v>
      </c>
      <c r="H429" s="35" t="s">
        <v>935</v>
      </c>
      <c r="I429" s="35" t="s">
        <v>1797</v>
      </c>
      <c r="J429" s="35" t="s">
        <v>936</v>
      </c>
      <c r="K429" s="19" t="str">
        <f>VLOOKUP(J429,Prowadzacy!$F$3:$J$116,2,FALSE)</f>
        <v>Maciej</v>
      </c>
      <c r="L429" s="19">
        <f>VLOOKUP(J429,Prowadzacy!$F$3:$K$116,3,FALSE)</f>
        <v>0</v>
      </c>
      <c r="M429" s="19" t="str">
        <f>VLOOKUP(J429,Prowadzacy!$F$3:$K$116,4,FALSE)</f>
        <v>Antal</v>
      </c>
      <c r="N429" s="20" t="str">
        <f>VLOOKUP(J429,Prowadzacy!$F$3:$M$116,8,FALSE)</f>
        <v xml:space="preserve">Maciej | Antal | Dr inż. |  ( 05357 ) </v>
      </c>
      <c r="O429" s="19" t="str">
        <f>VLOOKUP(J429,Prowadzacy!$F$3:$K$116,5,FALSE)</f>
        <v>K37W05D02</v>
      </c>
      <c r="P429" s="20" t="str">
        <f>VLOOKUP(J429,Prowadzacy!$F$3:$K$116,6,FALSE)</f>
        <v>ZMPE</v>
      </c>
      <c r="Q429" s="34" t="s">
        <v>1055</v>
      </c>
      <c r="R429" s="20" t="str">
        <f>VLOOKUP(Q429,Prowadzacy!$F$3:$K$116,2,FALSE)</f>
        <v>Adam</v>
      </c>
      <c r="S429" s="20">
        <f>VLOOKUP(Q429,Prowadzacy!$F$3:$K$116,3,FALSE)</f>
        <v>0</v>
      </c>
      <c r="T429" s="20" t="str">
        <f>VLOOKUP(Q429,Prowadzacy!$F$3:$K$116,4,FALSE)</f>
        <v>Gozdowiak</v>
      </c>
      <c r="U429" s="20" t="str">
        <f>VLOOKUP(Q429,Prowadzacy!$F$3:$M$116,8,FALSE)</f>
        <v xml:space="preserve">Adam | Gozdowiak | Dr inż. |  ( 053111 ) </v>
      </c>
      <c r="V429" s="35"/>
      <c r="W429" s="34" t="s">
        <v>217</v>
      </c>
      <c r="X429" s="35"/>
      <c r="Y429" s="34"/>
      <c r="Z429" s="10"/>
      <c r="AA429" s="20"/>
      <c r="AB429" s="20"/>
      <c r="AC429" s="20"/>
      <c r="AD429" s="20"/>
      <c r="AE429" s="20"/>
      <c r="AF429" s="20"/>
      <c r="AG429" s="20"/>
      <c r="AH429" s="20"/>
      <c r="AI429" s="20"/>
      <c r="AJ429" s="20"/>
      <c r="AK429" s="20"/>
    </row>
    <row r="430" spans="1:37" ht="65.25">
      <c r="A430" s="151">
        <v>425</v>
      </c>
      <c r="B430" s="20" t="str">
        <f>VLOOKUP(E430,studia!$F$1:$I$10,2,FALSE)</f>
        <v>Elektrotechnika</v>
      </c>
      <c r="C430" s="20" t="str">
        <f>VLOOKUP(E430,studia!$F$1:$I$10,3,FALSE)</f>
        <v>mgr</v>
      </c>
      <c r="D430" s="20" t="str">
        <f>VLOOKUP(E430,studia!$F$1:$I$10,4,FALSE)</f>
        <v>ETP</v>
      </c>
      <c r="E430" s="35" t="s">
        <v>412</v>
      </c>
      <c r="F430" s="157"/>
      <c r="G430" s="35" t="s">
        <v>937</v>
      </c>
      <c r="H430" s="35" t="s">
        <v>938</v>
      </c>
      <c r="I430" s="35" t="s">
        <v>1798</v>
      </c>
      <c r="J430" s="35" t="s">
        <v>936</v>
      </c>
      <c r="K430" s="19" t="str">
        <f>VLOOKUP(J430,Prowadzacy!$F$3:$J$116,2,FALSE)</f>
        <v>Maciej</v>
      </c>
      <c r="L430" s="19">
        <f>VLOOKUP(J430,Prowadzacy!$F$3:$K$116,3,FALSE)</f>
        <v>0</v>
      </c>
      <c r="M430" s="19" t="str">
        <f>VLOOKUP(J430,Prowadzacy!$F$3:$K$116,4,FALSE)</f>
        <v>Antal</v>
      </c>
      <c r="N430" s="20" t="str">
        <f>VLOOKUP(J430,Prowadzacy!$F$3:$M$116,8,FALSE)</f>
        <v xml:space="preserve">Maciej | Antal | Dr inż. |  ( 05357 ) </v>
      </c>
      <c r="O430" s="19" t="str">
        <f>VLOOKUP(J430,Prowadzacy!$F$3:$K$116,5,FALSE)</f>
        <v>K37W05D02</v>
      </c>
      <c r="P430" s="20" t="str">
        <f>VLOOKUP(J430,Prowadzacy!$F$3:$K$116,6,FALSE)</f>
        <v>ZMPE</v>
      </c>
      <c r="Q430" s="34" t="s">
        <v>1055</v>
      </c>
      <c r="R430" s="20" t="str">
        <f>VLOOKUP(Q430,Prowadzacy!$F$3:$K$116,2,FALSE)</f>
        <v>Adam</v>
      </c>
      <c r="S430" s="20">
        <f>VLOOKUP(Q430,Prowadzacy!$F$3:$K$116,3,FALSE)</f>
        <v>0</v>
      </c>
      <c r="T430" s="20" t="str">
        <f>VLOOKUP(Q430,Prowadzacy!$F$3:$K$116,4,FALSE)</f>
        <v>Gozdowiak</v>
      </c>
      <c r="U430" s="20" t="str">
        <f>VLOOKUP(Q430,Prowadzacy!$F$3:$M$116,8,FALSE)</f>
        <v xml:space="preserve">Adam | Gozdowiak | Dr inż. |  ( 053111 ) </v>
      </c>
      <c r="V430" s="35"/>
      <c r="W430" s="34" t="s">
        <v>217</v>
      </c>
      <c r="X430" s="35"/>
      <c r="Y430" s="34"/>
      <c r="Z430" s="10"/>
      <c r="AA430" s="20"/>
      <c r="AB430" s="20"/>
      <c r="AC430" s="20"/>
      <c r="AD430" s="20"/>
      <c r="AE430" s="20"/>
      <c r="AF430" s="20"/>
      <c r="AG430" s="20"/>
      <c r="AH430" s="20"/>
      <c r="AI430" s="20"/>
      <c r="AJ430" s="20"/>
      <c r="AK430" s="20"/>
    </row>
    <row r="431" spans="1:37" ht="65.25">
      <c r="A431" s="151">
        <v>426</v>
      </c>
      <c r="B431" s="20" t="str">
        <f>VLOOKUP(E431,studia!$F$1:$I$10,2,FALSE)</f>
        <v>Elektrotechnika</v>
      </c>
      <c r="C431" s="20" t="str">
        <f>VLOOKUP(E431,studia!$F$1:$I$10,3,FALSE)</f>
        <v>mgr</v>
      </c>
      <c r="D431" s="20" t="str">
        <f>VLOOKUP(E431,studia!$F$1:$I$10,4,FALSE)</f>
        <v>ETP</v>
      </c>
      <c r="E431" s="35" t="s">
        <v>412</v>
      </c>
      <c r="F431" s="157"/>
      <c r="G431" s="35" t="s">
        <v>939</v>
      </c>
      <c r="H431" s="35" t="s">
        <v>940</v>
      </c>
      <c r="I431" s="35" t="s">
        <v>1799</v>
      </c>
      <c r="J431" s="35" t="s">
        <v>936</v>
      </c>
      <c r="K431" s="19" t="str">
        <f>VLOOKUP(J431,Prowadzacy!$F$3:$J$116,2,FALSE)</f>
        <v>Maciej</v>
      </c>
      <c r="L431" s="19">
        <f>VLOOKUP(J431,Prowadzacy!$F$3:$K$116,3,FALSE)</f>
        <v>0</v>
      </c>
      <c r="M431" s="19" t="str">
        <f>VLOOKUP(J431,Prowadzacy!$F$3:$K$116,4,FALSE)</f>
        <v>Antal</v>
      </c>
      <c r="N431" s="20" t="str">
        <f>VLOOKUP(J431,Prowadzacy!$F$3:$M$116,8,FALSE)</f>
        <v xml:space="preserve">Maciej | Antal | Dr inż. |  ( 05357 ) </v>
      </c>
      <c r="O431" s="19" t="str">
        <f>VLOOKUP(J431,Prowadzacy!$F$3:$K$116,5,FALSE)</f>
        <v>K37W05D02</v>
      </c>
      <c r="P431" s="20" t="str">
        <f>VLOOKUP(J431,Prowadzacy!$F$3:$K$116,6,FALSE)</f>
        <v>ZMPE</v>
      </c>
      <c r="Q431" s="34" t="s">
        <v>1055</v>
      </c>
      <c r="R431" s="20" t="str">
        <f>VLOOKUP(Q431,Prowadzacy!$F$3:$K$116,2,FALSE)</f>
        <v>Adam</v>
      </c>
      <c r="S431" s="20">
        <f>VLOOKUP(Q431,Prowadzacy!$F$3:$K$116,3,FALSE)</f>
        <v>0</v>
      </c>
      <c r="T431" s="20" t="str">
        <f>VLOOKUP(Q431,Prowadzacy!$F$3:$K$116,4,FALSE)</f>
        <v>Gozdowiak</v>
      </c>
      <c r="U431" s="20" t="str">
        <f>VLOOKUP(Q431,Prowadzacy!$F$3:$M$116,8,FALSE)</f>
        <v xml:space="preserve">Adam | Gozdowiak | Dr inż. |  ( 053111 ) </v>
      </c>
      <c r="V431" s="35"/>
      <c r="W431" s="34" t="s">
        <v>217</v>
      </c>
      <c r="X431" s="35"/>
      <c r="Y431" s="34"/>
      <c r="Z431" s="10"/>
      <c r="AA431" s="20"/>
      <c r="AB431" s="20"/>
      <c r="AC431" s="20"/>
      <c r="AD431" s="20"/>
      <c r="AE431" s="20"/>
      <c r="AF431" s="20"/>
      <c r="AG431" s="20"/>
      <c r="AH431" s="20"/>
      <c r="AI431" s="20"/>
      <c r="AJ431" s="20"/>
      <c r="AK431" s="20"/>
    </row>
    <row r="432" spans="1:37" ht="52.5">
      <c r="A432" s="151">
        <v>427</v>
      </c>
      <c r="B432" s="20" t="str">
        <f>VLOOKUP(E432,studia!$F$1:$I$10,2,FALSE)</f>
        <v>Elektrotechnika</v>
      </c>
      <c r="C432" s="20" t="str">
        <f>VLOOKUP(E432,studia!$F$1:$I$10,3,FALSE)</f>
        <v>mgr</v>
      </c>
      <c r="D432" s="20" t="str">
        <f>VLOOKUP(E432,studia!$F$1:$I$10,4,FALSE)</f>
        <v>ETP</v>
      </c>
      <c r="E432" s="35" t="s">
        <v>412</v>
      </c>
      <c r="F432" s="157"/>
      <c r="G432" s="35" t="s">
        <v>941</v>
      </c>
      <c r="H432" s="35" t="s">
        <v>942</v>
      </c>
      <c r="I432" s="35" t="s">
        <v>1800</v>
      </c>
      <c r="J432" s="35" t="s">
        <v>936</v>
      </c>
      <c r="K432" s="19" t="str">
        <f>VLOOKUP(J432,Prowadzacy!$F$3:$J$116,2,FALSE)</f>
        <v>Maciej</v>
      </c>
      <c r="L432" s="19">
        <f>VLOOKUP(J432,Prowadzacy!$F$3:$K$116,3,FALSE)</f>
        <v>0</v>
      </c>
      <c r="M432" s="19" t="str">
        <f>VLOOKUP(J432,Prowadzacy!$F$3:$K$116,4,FALSE)</f>
        <v>Antal</v>
      </c>
      <c r="N432" s="20" t="str">
        <f>VLOOKUP(J432,Prowadzacy!$F$3:$M$116,8,FALSE)</f>
        <v xml:space="preserve">Maciej | Antal | Dr inż. |  ( 05357 ) </v>
      </c>
      <c r="O432" s="19" t="str">
        <f>VLOOKUP(J432,Prowadzacy!$F$3:$K$116,5,FALSE)</f>
        <v>K37W05D02</v>
      </c>
      <c r="P432" s="20" t="str">
        <f>VLOOKUP(J432,Prowadzacy!$F$3:$K$116,6,FALSE)</f>
        <v>ZMPE</v>
      </c>
      <c r="Q432" s="34" t="s">
        <v>1055</v>
      </c>
      <c r="R432" s="20" t="str">
        <f>VLOOKUP(Q432,Prowadzacy!$F$3:$K$116,2,FALSE)</f>
        <v>Adam</v>
      </c>
      <c r="S432" s="20">
        <f>VLOOKUP(Q432,Prowadzacy!$F$3:$K$116,3,FALSE)</f>
        <v>0</v>
      </c>
      <c r="T432" s="20" t="str">
        <f>VLOOKUP(Q432,Prowadzacy!$F$3:$K$116,4,FALSE)</f>
        <v>Gozdowiak</v>
      </c>
      <c r="U432" s="20" t="str">
        <f>VLOOKUP(Q432,Prowadzacy!$F$3:$M$116,8,FALSE)</f>
        <v xml:space="preserve">Adam | Gozdowiak | Dr inż. |  ( 053111 ) </v>
      </c>
      <c r="V432" s="35"/>
      <c r="W432" s="34" t="s">
        <v>217</v>
      </c>
      <c r="X432" s="35"/>
      <c r="Y432" s="34"/>
      <c r="Z432" s="10"/>
      <c r="AA432" s="20"/>
      <c r="AB432" s="20"/>
      <c r="AC432" s="20"/>
      <c r="AD432" s="20"/>
      <c r="AE432" s="20"/>
      <c r="AF432" s="20"/>
      <c r="AG432" s="20"/>
      <c r="AH432" s="20"/>
      <c r="AI432" s="20"/>
      <c r="AJ432" s="20"/>
      <c r="AK432" s="20"/>
    </row>
    <row r="433" spans="1:37" ht="78">
      <c r="A433" s="151">
        <v>428</v>
      </c>
      <c r="B433" s="20" t="str">
        <f>VLOOKUP(E433,studia!$F$1:$I$10,2,FALSE)</f>
        <v>Elektrotechnika</v>
      </c>
      <c r="C433" s="20" t="str">
        <f>VLOOKUP(E433,studia!$F$1:$I$10,3,FALSE)</f>
        <v>mgr</v>
      </c>
      <c r="D433" s="20" t="str">
        <f>VLOOKUP(E433,studia!$F$1:$I$10,4,FALSE)</f>
        <v>ETP</v>
      </c>
      <c r="E433" s="35" t="s">
        <v>412</v>
      </c>
      <c r="F433" s="157"/>
      <c r="G433" s="35" t="s">
        <v>1666</v>
      </c>
      <c r="H433" s="35" t="s">
        <v>943</v>
      </c>
      <c r="I433" s="35" t="s">
        <v>1801</v>
      </c>
      <c r="J433" s="35" t="s">
        <v>936</v>
      </c>
      <c r="K433" s="19" t="str">
        <f>VLOOKUP(J433,Prowadzacy!$F$3:$J$116,2,FALSE)</f>
        <v>Maciej</v>
      </c>
      <c r="L433" s="19">
        <f>VLOOKUP(J433,Prowadzacy!$F$3:$K$116,3,FALSE)</f>
        <v>0</v>
      </c>
      <c r="M433" s="19" t="str">
        <f>VLOOKUP(J433,Prowadzacy!$F$3:$K$116,4,FALSE)</f>
        <v>Antal</v>
      </c>
      <c r="N433" s="20" t="str">
        <f>VLOOKUP(J433,Prowadzacy!$F$3:$M$116,8,FALSE)</f>
        <v xml:space="preserve">Maciej | Antal | Dr inż. |  ( 05357 ) </v>
      </c>
      <c r="O433" s="19" t="str">
        <f>VLOOKUP(J433,Prowadzacy!$F$3:$K$116,5,FALSE)</f>
        <v>K37W05D02</v>
      </c>
      <c r="P433" s="20" t="str">
        <f>VLOOKUP(J433,Prowadzacy!$F$3:$K$116,6,FALSE)</f>
        <v>ZMPE</v>
      </c>
      <c r="Q433" s="34" t="s">
        <v>1055</v>
      </c>
      <c r="R433" s="20" t="str">
        <f>VLOOKUP(Q433,Prowadzacy!$F$3:$K$116,2,FALSE)</f>
        <v>Adam</v>
      </c>
      <c r="S433" s="20">
        <f>VLOOKUP(Q433,Prowadzacy!$F$3:$K$116,3,FALSE)</f>
        <v>0</v>
      </c>
      <c r="T433" s="20" t="str">
        <f>VLOOKUP(Q433,Prowadzacy!$F$3:$K$116,4,FALSE)</f>
        <v>Gozdowiak</v>
      </c>
      <c r="U433" s="20" t="str">
        <f>VLOOKUP(Q433,Prowadzacy!$F$3:$M$116,8,FALSE)</f>
        <v xml:space="preserve">Adam | Gozdowiak | Dr inż. |  ( 053111 ) </v>
      </c>
      <c r="V433" s="35"/>
      <c r="W433" s="34" t="s">
        <v>217</v>
      </c>
      <c r="X433" s="35"/>
      <c r="Y433" s="34"/>
      <c r="Z433" s="10"/>
      <c r="AA433" s="20"/>
      <c r="AB433" s="20"/>
      <c r="AC433" s="20"/>
      <c r="AD433" s="20"/>
      <c r="AE433" s="20"/>
      <c r="AF433" s="20"/>
      <c r="AG433" s="20"/>
      <c r="AH433" s="20"/>
      <c r="AI433" s="20"/>
      <c r="AJ433" s="20"/>
      <c r="AK433" s="20"/>
    </row>
    <row r="434" spans="1:37" ht="90.75">
      <c r="A434" s="151">
        <v>429</v>
      </c>
      <c r="B434" s="20" t="str">
        <f>VLOOKUP(E434,studia!$F$1:$I$10,2,FALSE)</f>
        <v>Elektrotechnika</v>
      </c>
      <c r="C434" s="20" t="str">
        <f>VLOOKUP(E434,studia!$F$1:$I$10,3,FALSE)</f>
        <v>mgr</v>
      </c>
      <c r="D434" s="20" t="str">
        <f>VLOOKUP(E434,studia!$F$1:$I$10,4,FALSE)</f>
        <v>ETP</v>
      </c>
      <c r="E434" s="35" t="s">
        <v>412</v>
      </c>
      <c r="F434" s="157"/>
      <c r="G434" s="35" t="s">
        <v>948</v>
      </c>
      <c r="H434" s="35" t="s">
        <v>949</v>
      </c>
      <c r="I434" s="35" t="s">
        <v>1802</v>
      </c>
      <c r="J434" s="35" t="s">
        <v>947</v>
      </c>
      <c r="K434" s="19" t="str">
        <f>VLOOKUP(J434,Prowadzacy!$F$3:$J$116,2,FALSE)</f>
        <v>Marek</v>
      </c>
      <c r="L434" s="19" t="str">
        <f>VLOOKUP(J434,Prowadzacy!$F$3:$K$116,3,FALSE)</f>
        <v>Paweł</v>
      </c>
      <c r="M434" s="19" t="str">
        <f>VLOOKUP(J434,Prowadzacy!$F$3:$K$116,4,FALSE)</f>
        <v>Ciurys</v>
      </c>
      <c r="N434" s="20" t="str">
        <f>VLOOKUP(J434,Prowadzacy!$F$3:$M$116,8,FALSE)</f>
        <v xml:space="preserve">Marek | Ciurys | Dr hab. inż. |  ( 05369 ) </v>
      </c>
      <c r="O434" s="19" t="str">
        <f>VLOOKUP(J434,Prowadzacy!$F$3:$K$116,5,FALSE)</f>
        <v>K37W05D02</v>
      </c>
      <c r="P434" s="20" t="str">
        <f>VLOOKUP(J434,Prowadzacy!$F$3:$K$116,6,FALSE)</f>
        <v>ZMPE</v>
      </c>
      <c r="Q434" s="34" t="s">
        <v>936</v>
      </c>
      <c r="R434" s="20" t="str">
        <f>VLOOKUP(Q434,Prowadzacy!$F$3:$K$116,2,FALSE)</f>
        <v>Maciej</v>
      </c>
      <c r="S434" s="20">
        <f>VLOOKUP(Q434,Prowadzacy!$F$3:$K$116,3,FALSE)</f>
        <v>0</v>
      </c>
      <c r="T434" s="20" t="str">
        <f>VLOOKUP(Q434,Prowadzacy!$F$3:$K$116,4,FALSE)</f>
        <v>Antal</v>
      </c>
      <c r="U434" s="20" t="str">
        <f>VLOOKUP(Q434,Prowadzacy!$F$3:$M$116,8,FALSE)</f>
        <v xml:space="preserve">Maciej | Antal | Dr inż. |  ( 05357 ) </v>
      </c>
      <c r="V434" s="35"/>
      <c r="W434" s="34" t="s">
        <v>217</v>
      </c>
      <c r="X434" s="35"/>
      <c r="Y434" s="34"/>
      <c r="Z434" s="10"/>
      <c r="AA434" s="20"/>
      <c r="AB434" s="20"/>
      <c r="AC434" s="20"/>
      <c r="AD434" s="20"/>
      <c r="AE434" s="20"/>
      <c r="AF434" s="20"/>
      <c r="AG434" s="20"/>
      <c r="AH434" s="20"/>
      <c r="AI434" s="20"/>
      <c r="AJ434" s="20"/>
      <c r="AK434" s="20"/>
    </row>
    <row r="435" spans="1:37" ht="65.25">
      <c r="A435" s="151">
        <v>430</v>
      </c>
      <c r="B435" s="20" t="str">
        <f>VLOOKUP(E435,studia!$F$1:$I$10,2,FALSE)</f>
        <v>Elektrotechnika</v>
      </c>
      <c r="C435" s="20" t="str">
        <f>VLOOKUP(E435,studia!$F$1:$I$10,3,FALSE)</f>
        <v>mgr</v>
      </c>
      <c r="D435" s="20" t="str">
        <f>VLOOKUP(E435,studia!$F$1:$I$10,4,FALSE)</f>
        <v>ETP</v>
      </c>
      <c r="E435" s="35" t="s">
        <v>412</v>
      </c>
      <c r="F435" s="157"/>
      <c r="G435" s="35" t="s">
        <v>950</v>
      </c>
      <c r="H435" s="35" t="s">
        <v>951</v>
      </c>
      <c r="I435" s="35" t="s">
        <v>952</v>
      </c>
      <c r="J435" s="35" t="s">
        <v>947</v>
      </c>
      <c r="K435" s="19" t="str">
        <f>VLOOKUP(J435,Prowadzacy!$F$3:$J$116,2,FALSE)</f>
        <v>Marek</v>
      </c>
      <c r="L435" s="19" t="str">
        <f>VLOOKUP(J435,Prowadzacy!$F$3:$K$116,3,FALSE)</f>
        <v>Paweł</v>
      </c>
      <c r="M435" s="19" t="str">
        <f>VLOOKUP(J435,Prowadzacy!$F$3:$K$116,4,FALSE)</f>
        <v>Ciurys</v>
      </c>
      <c r="N435" s="20" t="str">
        <f>VLOOKUP(J435,Prowadzacy!$F$3:$M$116,8,FALSE)</f>
        <v xml:space="preserve">Marek | Ciurys | Dr hab. inż. |  ( 05369 ) </v>
      </c>
      <c r="O435" s="19" t="str">
        <f>VLOOKUP(J435,Prowadzacy!$F$3:$K$116,5,FALSE)</f>
        <v>K37W05D02</v>
      </c>
      <c r="P435" s="20" t="str">
        <f>VLOOKUP(J435,Prowadzacy!$F$3:$K$116,6,FALSE)</f>
        <v>ZMPE</v>
      </c>
      <c r="Q435" s="34" t="s">
        <v>936</v>
      </c>
      <c r="R435" s="20" t="str">
        <f>VLOOKUP(Q435,Prowadzacy!$F$3:$K$116,2,FALSE)</f>
        <v>Maciej</v>
      </c>
      <c r="S435" s="20">
        <f>VLOOKUP(Q435,Prowadzacy!$F$3:$K$116,3,FALSE)</f>
        <v>0</v>
      </c>
      <c r="T435" s="20" t="str">
        <f>VLOOKUP(Q435,Prowadzacy!$F$3:$K$116,4,FALSE)</f>
        <v>Antal</v>
      </c>
      <c r="U435" s="20" t="str">
        <f>VLOOKUP(Q435,Prowadzacy!$F$3:$M$116,8,FALSE)</f>
        <v xml:space="preserve">Maciej | Antal | Dr inż. |  ( 05357 ) </v>
      </c>
      <c r="V435" s="35"/>
      <c r="W435" s="34" t="s">
        <v>217</v>
      </c>
      <c r="X435" s="35"/>
      <c r="Y435" s="34"/>
      <c r="Z435" s="10"/>
      <c r="AA435" s="20"/>
      <c r="AB435" s="20"/>
      <c r="AC435" s="20"/>
      <c r="AD435" s="20"/>
      <c r="AE435" s="20"/>
      <c r="AF435" s="20"/>
      <c r="AG435" s="20"/>
      <c r="AH435" s="20"/>
      <c r="AI435" s="20"/>
      <c r="AJ435" s="20"/>
      <c r="AK435" s="20"/>
    </row>
    <row r="436" spans="1:37" ht="65.25">
      <c r="A436" s="151">
        <v>431</v>
      </c>
      <c r="B436" s="20" t="str">
        <f>VLOOKUP(E436,studia!$F$1:$I$10,2,FALSE)</f>
        <v>Elektrotechnika</v>
      </c>
      <c r="C436" s="20" t="str">
        <f>VLOOKUP(E436,studia!$F$1:$I$10,3,FALSE)</f>
        <v>mgr</v>
      </c>
      <c r="D436" s="20" t="str">
        <f>VLOOKUP(E436,studia!$F$1:$I$10,4,FALSE)</f>
        <v>ETP</v>
      </c>
      <c r="E436" s="35" t="s">
        <v>412</v>
      </c>
      <c r="F436" s="157"/>
      <c r="G436" s="35" t="s">
        <v>956</v>
      </c>
      <c r="H436" s="35" t="s">
        <v>957</v>
      </c>
      <c r="I436" s="35" t="s">
        <v>1803</v>
      </c>
      <c r="J436" s="35" t="s">
        <v>947</v>
      </c>
      <c r="K436" s="19" t="str">
        <f>VLOOKUP(J436,Prowadzacy!$F$3:$J$116,2,FALSE)</f>
        <v>Marek</v>
      </c>
      <c r="L436" s="19" t="str">
        <f>VLOOKUP(J436,Prowadzacy!$F$3:$K$116,3,FALSE)</f>
        <v>Paweł</v>
      </c>
      <c r="M436" s="19" t="str">
        <f>VLOOKUP(J436,Prowadzacy!$F$3:$K$116,4,FALSE)</f>
        <v>Ciurys</v>
      </c>
      <c r="N436" s="20" t="str">
        <f>VLOOKUP(J436,Prowadzacy!$F$3:$M$116,8,FALSE)</f>
        <v xml:space="preserve">Marek | Ciurys | Dr hab. inż. |  ( 05369 ) </v>
      </c>
      <c r="O436" s="19" t="str">
        <f>VLOOKUP(J436,Prowadzacy!$F$3:$K$116,5,FALSE)</f>
        <v>K37W05D02</v>
      </c>
      <c r="P436" s="20" t="str">
        <f>VLOOKUP(J436,Prowadzacy!$F$3:$K$116,6,FALSE)</f>
        <v>ZMPE</v>
      </c>
      <c r="Q436" s="34" t="s">
        <v>936</v>
      </c>
      <c r="R436" s="20" t="str">
        <f>VLOOKUP(Q436,Prowadzacy!$F$3:$K$116,2,FALSE)</f>
        <v>Maciej</v>
      </c>
      <c r="S436" s="20">
        <f>VLOOKUP(Q436,Prowadzacy!$F$3:$K$116,3,FALSE)</f>
        <v>0</v>
      </c>
      <c r="T436" s="20" t="str">
        <f>VLOOKUP(Q436,Prowadzacy!$F$3:$K$116,4,FALSE)</f>
        <v>Antal</v>
      </c>
      <c r="U436" s="20" t="str">
        <f>VLOOKUP(Q436,Prowadzacy!$F$3:$M$116,8,FALSE)</f>
        <v xml:space="preserve">Maciej | Antal | Dr inż. |  ( 05357 ) </v>
      </c>
      <c r="V436" s="35"/>
      <c r="W436" s="34" t="s">
        <v>217</v>
      </c>
      <c r="X436" s="35"/>
      <c r="Y436" s="34"/>
      <c r="Z436" s="10"/>
      <c r="AA436" s="20"/>
      <c r="AB436" s="20"/>
      <c r="AC436" s="20"/>
      <c r="AD436" s="20"/>
      <c r="AE436" s="20"/>
      <c r="AF436" s="20"/>
      <c r="AG436" s="20"/>
      <c r="AH436" s="20"/>
      <c r="AI436" s="20"/>
      <c r="AJ436" s="20"/>
      <c r="AK436" s="20"/>
    </row>
    <row r="437" spans="1:37" ht="39.75">
      <c r="A437" s="151">
        <v>432</v>
      </c>
      <c r="B437" s="20" t="str">
        <f>VLOOKUP(E437,studia!$F$1:$I$10,2,FALSE)</f>
        <v>Elektrotechnika</v>
      </c>
      <c r="C437" s="20" t="str">
        <f>VLOOKUP(E437,studia!$F$1:$I$10,3,FALSE)</f>
        <v>mgr</v>
      </c>
      <c r="D437" s="20" t="str">
        <f>VLOOKUP(E437,studia!$F$1:$I$10,4,FALSE)</f>
        <v>ETP</v>
      </c>
      <c r="E437" s="35" t="s">
        <v>412</v>
      </c>
      <c r="F437" s="157"/>
      <c r="G437" s="35" t="s">
        <v>1531</v>
      </c>
      <c r="H437" s="35" t="s">
        <v>1060</v>
      </c>
      <c r="I437" s="35" t="s">
        <v>1667</v>
      </c>
      <c r="J437" s="35" t="s">
        <v>1055</v>
      </c>
      <c r="K437" s="19" t="str">
        <f>VLOOKUP(J437,Prowadzacy!$F$3:$J$116,2,FALSE)</f>
        <v>Adam</v>
      </c>
      <c r="L437" s="19">
        <f>VLOOKUP(J437,Prowadzacy!$F$3:$K$116,3,FALSE)</f>
        <v>0</v>
      </c>
      <c r="M437" s="19" t="str">
        <f>VLOOKUP(J437,Prowadzacy!$F$3:$K$116,4,FALSE)</f>
        <v>Gozdowiak</v>
      </c>
      <c r="N437" s="20" t="str">
        <f>VLOOKUP(J437,Prowadzacy!$F$3:$M$116,8,FALSE)</f>
        <v xml:space="preserve">Adam | Gozdowiak | Dr inż. |  ( 053111 ) </v>
      </c>
      <c r="O437" s="19" t="str">
        <f>VLOOKUP(J437,Prowadzacy!$F$3:$K$116,5,FALSE)</f>
        <v>K37W05D02</v>
      </c>
      <c r="P437" s="20" t="str">
        <f>VLOOKUP(J437,Prowadzacy!$F$3:$K$116,6,FALSE)</f>
        <v>ZMPE</v>
      </c>
      <c r="Q437" s="34" t="s">
        <v>936</v>
      </c>
      <c r="R437" s="20" t="str">
        <f>VLOOKUP(Q437,Prowadzacy!$F$3:$K$116,2,FALSE)</f>
        <v>Maciej</v>
      </c>
      <c r="S437" s="20">
        <f>VLOOKUP(Q437,Prowadzacy!$F$3:$K$116,3,FALSE)</f>
        <v>0</v>
      </c>
      <c r="T437" s="20" t="str">
        <f>VLOOKUP(Q437,Prowadzacy!$F$3:$K$116,4,FALSE)</f>
        <v>Antal</v>
      </c>
      <c r="U437" s="20" t="str">
        <f>VLOOKUP(Q437,Prowadzacy!$F$3:$M$116,8,FALSE)</f>
        <v xml:space="preserve">Maciej | Antal | Dr inż. |  ( 05357 ) </v>
      </c>
      <c r="V437" s="35"/>
      <c r="W437" s="34" t="s">
        <v>217</v>
      </c>
      <c r="X437" s="35"/>
      <c r="Y437" s="34"/>
      <c r="Z437" s="10"/>
      <c r="AA437" s="20"/>
      <c r="AB437" s="20"/>
      <c r="AC437" s="20"/>
      <c r="AD437" s="20"/>
      <c r="AE437" s="20"/>
      <c r="AF437" s="20"/>
      <c r="AG437" s="20"/>
      <c r="AH437" s="20"/>
      <c r="AI437" s="20"/>
      <c r="AJ437" s="20"/>
      <c r="AK437" s="20"/>
    </row>
    <row r="438" spans="1:37" ht="65.25">
      <c r="A438" s="151">
        <v>433</v>
      </c>
      <c r="B438" s="20" t="str">
        <f>VLOOKUP(E438,studia!$F$1:$I$10,2,FALSE)</f>
        <v>Elektrotechnika</v>
      </c>
      <c r="C438" s="20" t="str">
        <f>VLOOKUP(E438,studia!$F$1:$I$10,3,FALSE)</f>
        <v>mgr</v>
      </c>
      <c r="D438" s="20" t="str">
        <f>VLOOKUP(E438,studia!$F$1:$I$10,4,FALSE)</f>
        <v>ETP</v>
      </c>
      <c r="E438" s="35" t="s">
        <v>412</v>
      </c>
      <c r="F438" s="157"/>
      <c r="G438" s="35" t="s">
        <v>1061</v>
      </c>
      <c r="H438" s="35" t="s">
        <v>1062</v>
      </c>
      <c r="I438" s="35" t="s">
        <v>1063</v>
      </c>
      <c r="J438" s="35" t="s">
        <v>1055</v>
      </c>
      <c r="K438" s="19" t="str">
        <f>VLOOKUP(J438,Prowadzacy!$F$3:$J$116,2,FALSE)</f>
        <v>Adam</v>
      </c>
      <c r="L438" s="19">
        <f>VLOOKUP(J438,Prowadzacy!$F$3:$K$116,3,FALSE)</f>
        <v>0</v>
      </c>
      <c r="M438" s="19" t="str">
        <f>VLOOKUP(J438,Prowadzacy!$F$3:$K$116,4,FALSE)</f>
        <v>Gozdowiak</v>
      </c>
      <c r="N438" s="20" t="str">
        <f>VLOOKUP(J438,Prowadzacy!$F$3:$M$116,8,FALSE)</f>
        <v xml:space="preserve">Adam | Gozdowiak | Dr inż. |  ( 053111 ) </v>
      </c>
      <c r="O438" s="19" t="str">
        <f>VLOOKUP(J438,Prowadzacy!$F$3:$K$116,5,FALSE)</f>
        <v>K37W05D02</v>
      </c>
      <c r="P438" s="20" t="str">
        <f>VLOOKUP(J438,Prowadzacy!$F$3:$K$116,6,FALSE)</f>
        <v>ZMPE</v>
      </c>
      <c r="Q438" s="34" t="s">
        <v>936</v>
      </c>
      <c r="R438" s="20" t="str">
        <f>VLOOKUP(Q438,Prowadzacy!$F$3:$K$116,2,FALSE)</f>
        <v>Maciej</v>
      </c>
      <c r="S438" s="20">
        <f>VLOOKUP(Q438,Prowadzacy!$F$3:$K$116,3,FALSE)</f>
        <v>0</v>
      </c>
      <c r="T438" s="20" t="str">
        <f>VLOOKUP(Q438,Prowadzacy!$F$3:$K$116,4,FALSE)</f>
        <v>Antal</v>
      </c>
      <c r="U438" s="20" t="str">
        <f>VLOOKUP(Q438,Prowadzacy!$F$3:$M$116,8,FALSE)</f>
        <v xml:space="preserve">Maciej | Antal | Dr inż. |  ( 05357 ) </v>
      </c>
      <c r="V438" s="35"/>
      <c r="W438" s="34" t="s">
        <v>217</v>
      </c>
      <c r="X438" s="35"/>
      <c r="Y438" s="34"/>
      <c r="Z438" s="10"/>
      <c r="AA438" s="20"/>
      <c r="AB438" s="20"/>
      <c r="AC438" s="20"/>
      <c r="AD438" s="20"/>
      <c r="AE438" s="20"/>
      <c r="AF438" s="20"/>
      <c r="AG438" s="20"/>
      <c r="AH438" s="20"/>
      <c r="AI438" s="20"/>
      <c r="AJ438" s="20"/>
      <c r="AK438" s="20"/>
    </row>
    <row r="439" spans="1:37" ht="65.25">
      <c r="A439" s="151">
        <v>434</v>
      </c>
      <c r="B439" s="20" t="str">
        <f>VLOOKUP(E439,studia!$F$1:$I$10,2,FALSE)</f>
        <v>Elektrotechnika</v>
      </c>
      <c r="C439" s="20" t="str">
        <f>VLOOKUP(E439,studia!$F$1:$I$10,3,FALSE)</f>
        <v>mgr</v>
      </c>
      <c r="D439" s="20" t="str">
        <f>VLOOKUP(E439,studia!$F$1:$I$10,4,FALSE)</f>
        <v>ETP</v>
      </c>
      <c r="E439" s="35" t="s">
        <v>412</v>
      </c>
      <c r="F439" s="157"/>
      <c r="G439" s="35" t="s">
        <v>1064</v>
      </c>
      <c r="H439" s="35" t="s">
        <v>1065</v>
      </c>
      <c r="I439" s="35" t="s">
        <v>1668</v>
      </c>
      <c r="J439" s="35" t="s">
        <v>1055</v>
      </c>
      <c r="K439" s="19" t="str">
        <f>VLOOKUP(J439,Prowadzacy!$F$3:$J$116,2,FALSE)</f>
        <v>Adam</v>
      </c>
      <c r="L439" s="19">
        <f>VLOOKUP(J439,Prowadzacy!$F$3:$K$116,3,FALSE)</f>
        <v>0</v>
      </c>
      <c r="M439" s="19" t="str">
        <f>VLOOKUP(J439,Prowadzacy!$F$3:$K$116,4,FALSE)</f>
        <v>Gozdowiak</v>
      </c>
      <c r="N439" s="20" t="str">
        <f>VLOOKUP(J439,Prowadzacy!$F$3:$M$116,8,FALSE)</f>
        <v xml:space="preserve">Adam | Gozdowiak | Dr inż. |  ( 053111 ) </v>
      </c>
      <c r="O439" s="19" t="str">
        <f>VLOOKUP(J439,Prowadzacy!$F$3:$K$116,5,FALSE)</f>
        <v>K37W05D02</v>
      </c>
      <c r="P439" s="20" t="str">
        <f>VLOOKUP(J439,Prowadzacy!$F$3:$K$116,6,FALSE)</f>
        <v>ZMPE</v>
      </c>
      <c r="Q439" s="34" t="s">
        <v>936</v>
      </c>
      <c r="R439" s="20" t="str">
        <f>VLOOKUP(Q439,Prowadzacy!$F$3:$K$116,2,FALSE)</f>
        <v>Maciej</v>
      </c>
      <c r="S439" s="20">
        <f>VLOOKUP(Q439,Prowadzacy!$F$3:$K$116,3,FALSE)</f>
        <v>0</v>
      </c>
      <c r="T439" s="20" t="str">
        <f>VLOOKUP(Q439,Prowadzacy!$F$3:$K$116,4,FALSE)</f>
        <v>Antal</v>
      </c>
      <c r="U439" s="20" t="str">
        <f>VLOOKUP(Q439,Prowadzacy!$F$3:$M$116,8,FALSE)</f>
        <v xml:space="preserve">Maciej | Antal | Dr inż. |  ( 05357 ) </v>
      </c>
      <c r="V439" s="35"/>
      <c r="W439" s="34" t="s">
        <v>217</v>
      </c>
      <c r="X439" s="35"/>
      <c r="Y439" s="34"/>
      <c r="Z439" s="10"/>
      <c r="AA439" s="20"/>
      <c r="AB439" s="20"/>
      <c r="AC439" s="20"/>
      <c r="AD439" s="20"/>
      <c r="AE439" s="20"/>
      <c r="AF439" s="20"/>
      <c r="AG439" s="20"/>
      <c r="AH439" s="20"/>
      <c r="AI439" s="20"/>
      <c r="AJ439" s="20"/>
      <c r="AK439" s="20"/>
    </row>
    <row r="440" spans="1:37" ht="65.25">
      <c r="A440" s="151">
        <v>435</v>
      </c>
      <c r="B440" s="20" t="str">
        <f>VLOOKUP(E440,studia!$F$1:$I$10,2,FALSE)</f>
        <v>Elektrotechnika</v>
      </c>
      <c r="C440" s="20" t="str">
        <f>VLOOKUP(E440,studia!$F$1:$I$10,3,FALSE)</f>
        <v>mgr</v>
      </c>
      <c r="D440" s="20" t="str">
        <f>VLOOKUP(E440,studia!$F$1:$I$10,4,FALSE)</f>
        <v>ETP</v>
      </c>
      <c r="E440" s="35" t="s">
        <v>412</v>
      </c>
      <c r="F440" s="157"/>
      <c r="G440" s="35" t="s">
        <v>1532</v>
      </c>
      <c r="H440" s="35" t="s">
        <v>1066</v>
      </c>
      <c r="I440" s="35" t="s">
        <v>1562</v>
      </c>
      <c r="J440" s="35" t="s">
        <v>1055</v>
      </c>
      <c r="K440" s="19" t="str">
        <f>VLOOKUP(J440,Prowadzacy!$F$3:$J$116,2,FALSE)</f>
        <v>Adam</v>
      </c>
      <c r="L440" s="19">
        <f>VLOOKUP(J440,Prowadzacy!$F$3:$K$116,3,FALSE)</f>
        <v>0</v>
      </c>
      <c r="M440" s="19" t="str">
        <f>VLOOKUP(J440,Prowadzacy!$F$3:$K$116,4,FALSE)</f>
        <v>Gozdowiak</v>
      </c>
      <c r="N440" s="20" t="str">
        <f>VLOOKUP(J440,Prowadzacy!$F$3:$M$116,8,FALSE)</f>
        <v xml:space="preserve">Adam | Gozdowiak | Dr inż. |  ( 053111 ) </v>
      </c>
      <c r="O440" s="19" t="str">
        <f>VLOOKUP(J440,Prowadzacy!$F$3:$K$116,5,FALSE)</f>
        <v>K37W05D02</v>
      </c>
      <c r="P440" s="20" t="str">
        <f>VLOOKUP(J440,Prowadzacy!$F$3:$K$116,6,FALSE)</f>
        <v>ZMPE</v>
      </c>
      <c r="Q440" s="34" t="s">
        <v>936</v>
      </c>
      <c r="R440" s="20" t="str">
        <f>VLOOKUP(Q440,Prowadzacy!$F$3:$K$116,2,FALSE)</f>
        <v>Maciej</v>
      </c>
      <c r="S440" s="20">
        <f>VLOOKUP(Q440,Prowadzacy!$F$3:$K$116,3,FALSE)</f>
        <v>0</v>
      </c>
      <c r="T440" s="20" t="str">
        <f>VLOOKUP(Q440,Prowadzacy!$F$3:$K$116,4,FALSE)</f>
        <v>Antal</v>
      </c>
      <c r="U440" s="20" t="str">
        <f>VLOOKUP(Q440,Prowadzacy!$F$3:$M$116,8,FALSE)</f>
        <v xml:space="preserve">Maciej | Antal | Dr inż. |  ( 05357 ) </v>
      </c>
      <c r="V440" s="35"/>
      <c r="W440" s="34" t="s">
        <v>217</v>
      </c>
      <c r="X440" s="35"/>
      <c r="Y440" s="34"/>
      <c r="Z440" s="10"/>
      <c r="AA440" s="20"/>
      <c r="AB440" s="20"/>
      <c r="AC440" s="20"/>
      <c r="AD440" s="20"/>
      <c r="AE440" s="20"/>
      <c r="AF440" s="20"/>
      <c r="AG440" s="20"/>
      <c r="AH440" s="20"/>
      <c r="AI440" s="20"/>
      <c r="AJ440" s="20"/>
      <c r="AK440" s="20"/>
    </row>
    <row r="441" spans="1:37" ht="78">
      <c r="A441" s="151">
        <v>436</v>
      </c>
      <c r="B441" s="20" t="str">
        <f>VLOOKUP(E441,studia!$F$1:$I$10,2,FALSE)</f>
        <v>Elektrotechnika</v>
      </c>
      <c r="C441" s="20" t="str">
        <f>VLOOKUP(E441,studia!$F$1:$I$10,3,FALSE)</f>
        <v>mgr</v>
      </c>
      <c r="D441" s="20" t="str">
        <f>VLOOKUP(E441,studia!$F$1:$I$10,4,FALSE)</f>
        <v>ETP</v>
      </c>
      <c r="E441" s="35" t="s">
        <v>412</v>
      </c>
      <c r="F441" s="157"/>
      <c r="G441" s="35" t="s">
        <v>1139</v>
      </c>
      <c r="H441" s="35" t="s">
        <v>1140</v>
      </c>
      <c r="I441" s="35" t="s">
        <v>1141</v>
      </c>
      <c r="J441" s="35" t="s">
        <v>1142</v>
      </c>
      <c r="K441" s="19" t="str">
        <f>VLOOKUP(J441,Prowadzacy!$F$3:$J$116,2,FALSE)</f>
        <v>Aleksander</v>
      </c>
      <c r="L441" s="19">
        <f>VLOOKUP(J441,Prowadzacy!$F$3:$K$116,3,FALSE)</f>
        <v>0</v>
      </c>
      <c r="M441" s="19" t="str">
        <f>VLOOKUP(J441,Prowadzacy!$F$3:$K$116,4,FALSE)</f>
        <v>Leicht</v>
      </c>
      <c r="N441" s="20" t="str">
        <f>VLOOKUP(J441,Prowadzacy!$F$3:$M$116,8,FALSE)</f>
        <v xml:space="preserve">Aleksander | Leicht | Dr inż. |  ( 5388 ) </v>
      </c>
      <c r="O441" s="19" t="str">
        <f>VLOOKUP(J441,Prowadzacy!$F$3:$K$116,5,FALSE)</f>
        <v>K37W05D02</v>
      </c>
      <c r="P441" s="20" t="str">
        <f>VLOOKUP(J441,Prowadzacy!$F$3:$K$116,6,FALSE)</f>
        <v>ZMPE</v>
      </c>
      <c r="Q441" s="34" t="s">
        <v>947</v>
      </c>
      <c r="R441" s="20" t="str">
        <f>VLOOKUP(Q441,Prowadzacy!$F$3:$K$116,2,FALSE)</f>
        <v>Marek</v>
      </c>
      <c r="S441" s="20" t="str">
        <f>VLOOKUP(Q441,Prowadzacy!$F$3:$K$116,3,FALSE)</f>
        <v>Paweł</v>
      </c>
      <c r="T441" s="20" t="str">
        <f>VLOOKUP(Q441,Prowadzacy!$F$3:$K$116,4,FALSE)</f>
        <v>Ciurys</v>
      </c>
      <c r="U441" s="20" t="str">
        <f>VLOOKUP(Q441,Prowadzacy!$F$3:$M$116,8,FALSE)</f>
        <v xml:space="preserve">Marek | Ciurys | Dr hab. inż. |  ( 05369 ) </v>
      </c>
      <c r="V441" s="35"/>
      <c r="W441" s="34" t="s">
        <v>217</v>
      </c>
      <c r="X441" s="35"/>
      <c r="Y441" s="34"/>
      <c r="Z441" s="10"/>
      <c r="AA441" s="20"/>
      <c r="AB441" s="20"/>
      <c r="AC441" s="20"/>
      <c r="AD441" s="20"/>
      <c r="AE441" s="20"/>
      <c r="AF441" s="20"/>
      <c r="AG441" s="20"/>
      <c r="AH441" s="20"/>
      <c r="AI441" s="20"/>
      <c r="AJ441" s="20"/>
      <c r="AK441" s="20"/>
    </row>
    <row r="442" spans="1:37" ht="90.75">
      <c r="A442" s="151">
        <v>437</v>
      </c>
      <c r="B442" s="20" t="str">
        <f>VLOOKUP(E442,studia!$F$1:$I$10,2,FALSE)</f>
        <v>Elektrotechnika</v>
      </c>
      <c r="C442" s="20" t="str">
        <f>VLOOKUP(E442,studia!$F$1:$I$10,3,FALSE)</f>
        <v>mgr</v>
      </c>
      <c r="D442" s="20" t="str">
        <f>VLOOKUP(E442,studia!$F$1:$I$10,4,FALSE)</f>
        <v>ETP</v>
      </c>
      <c r="E442" s="35" t="s">
        <v>412</v>
      </c>
      <c r="F442" s="158" t="s">
        <v>2179</v>
      </c>
      <c r="G442" s="35" t="s">
        <v>1143</v>
      </c>
      <c r="H442" s="35" t="s">
        <v>1144</v>
      </c>
      <c r="I442" s="35" t="s">
        <v>1145</v>
      </c>
      <c r="J442" s="35" t="s">
        <v>1142</v>
      </c>
      <c r="K442" s="19" t="str">
        <f>VLOOKUP(J442,Prowadzacy!$F$3:$J$116,2,FALSE)</f>
        <v>Aleksander</v>
      </c>
      <c r="L442" s="19">
        <f>VLOOKUP(J442,Prowadzacy!$F$3:$K$116,3,FALSE)</f>
        <v>0</v>
      </c>
      <c r="M442" s="19" t="str">
        <f>VLOOKUP(J442,Prowadzacy!$F$3:$K$116,4,FALSE)</f>
        <v>Leicht</v>
      </c>
      <c r="N442" s="20" t="str">
        <f>VLOOKUP(J442,Prowadzacy!$F$3:$M$116,8,FALSE)</f>
        <v xml:space="preserve">Aleksander | Leicht | Dr inż. |  ( 5388 ) </v>
      </c>
      <c r="O442" s="19" t="str">
        <f>VLOOKUP(J442,Prowadzacy!$F$3:$K$116,5,FALSE)</f>
        <v>K37W05D02</v>
      </c>
      <c r="P442" s="20" t="str">
        <f>VLOOKUP(J442,Prowadzacy!$F$3:$K$116,6,FALSE)</f>
        <v>ZMPE</v>
      </c>
      <c r="Q442" s="34" t="s">
        <v>936</v>
      </c>
      <c r="R442" s="20" t="str">
        <f>VLOOKUP(Q442,Prowadzacy!$F$3:$K$116,2,FALSE)</f>
        <v>Maciej</v>
      </c>
      <c r="S442" s="20">
        <f>VLOOKUP(Q442,Prowadzacy!$F$3:$K$116,3,FALSE)</f>
        <v>0</v>
      </c>
      <c r="T442" s="20" t="str">
        <f>VLOOKUP(Q442,Prowadzacy!$F$3:$K$116,4,FALSE)</f>
        <v>Antal</v>
      </c>
      <c r="U442" s="20" t="str">
        <f>VLOOKUP(Q442,Prowadzacy!$F$3:$M$116,8,FALSE)</f>
        <v xml:space="preserve">Maciej | Antal | Dr inż. |  ( 05357 ) </v>
      </c>
      <c r="V442" s="35"/>
      <c r="W442" s="34" t="s">
        <v>217</v>
      </c>
      <c r="X442" s="35"/>
      <c r="Y442" s="34"/>
      <c r="Z442" s="10"/>
      <c r="AA442" s="20"/>
      <c r="AB442" s="20"/>
      <c r="AC442" s="20"/>
      <c r="AD442" s="20"/>
      <c r="AE442" s="20"/>
      <c r="AF442" s="20"/>
      <c r="AG442" s="20"/>
      <c r="AH442" s="20"/>
      <c r="AI442" s="20"/>
      <c r="AJ442" s="20"/>
      <c r="AK442" s="20"/>
    </row>
    <row r="443" spans="1:37" ht="116.25">
      <c r="A443" s="151">
        <v>438</v>
      </c>
      <c r="B443" s="20" t="str">
        <f>VLOOKUP(E443,studia!$F$1:$I$10,2,FALSE)</f>
        <v>Elektrotechnika</v>
      </c>
      <c r="C443" s="20" t="str">
        <f>VLOOKUP(E443,studia!$F$1:$I$10,3,FALSE)</f>
        <v>mgr</v>
      </c>
      <c r="D443" s="20" t="str">
        <f>VLOOKUP(E443,studia!$F$1:$I$10,4,FALSE)</f>
        <v>ETP</v>
      </c>
      <c r="E443" s="35" t="s">
        <v>412</v>
      </c>
      <c r="F443" s="158" t="s">
        <v>2179</v>
      </c>
      <c r="G443" s="35" t="s">
        <v>1268</v>
      </c>
      <c r="H443" s="35" t="s">
        <v>1269</v>
      </c>
      <c r="I443" s="35" t="s">
        <v>1270</v>
      </c>
      <c r="J443" s="35" t="s">
        <v>1264</v>
      </c>
      <c r="K443" s="19" t="str">
        <f>VLOOKUP(J443,Prowadzacy!$F$3:$J$116,2,FALSE)</f>
        <v>Grzegorz</v>
      </c>
      <c r="L443" s="19" t="str">
        <f>VLOOKUP(J443,Prowadzacy!$F$3:$K$116,3,FALSE)</f>
        <v>Jakub</v>
      </c>
      <c r="M443" s="19" t="str">
        <f>VLOOKUP(J443,Prowadzacy!$F$3:$K$116,4,FALSE)</f>
        <v>Tarchała</v>
      </c>
      <c r="N443" s="20" t="str">
        <f>VLOOKUP(J443,Prowadzacy!$F$3:$M$116,8,FALSE)</f>
        <v xml:space="preserve">Grzegorz | Tarchała | Dr hab. inż. |  ( 05385 ) </v>
      </c>
      <c r="O443" s="19" t="str">
        <f>VLOOKUP(J443,Prowadzacy!$F$3:$K$116,5,FALSE)</f>
        <v>K37W05D02</v>
      </c>
      <c r="P443" s="20" t="str">
        <f>VLOOKUP(J443,Prowadzacy!$F$3:$K$116,6,FALSE)</f>
        <v>ZNEMAP</v>
      </c>
      <c r="Q443" s="34" t="s">
        <v>1332</v>
      </c>
      <c r="R443" s="20" t="str">
        <f>VLOOKUP(Q443,Prowadzacy!$F$3:$K$116,2,FALSE)</f>
        <v>Leszek</v>
      </c>
      <c r="S443" s="20">
        <f>VLOOKUP(Q443,Prowadzacy!$F$3:$K$116,3,FALSE)</f>
        <v>0</v>
      </c>
      <c r="T443" s="20" t="str">
        <f>VLOOKUP(Q443,Prowadzacy!$F$3:$K$116,4,FALSE)</f>
        <v>Pawlaczyk</v>
      </c>
      <c r="U443" s="20" t="str">
        <f>VLOOKUP(Q443,Prowadzacy!$F$3:$M$116,8,FALSE)</f>
        <v xml:space="preserve">Leszek | Pawlaczyk | Dr hab. inż. |  ( 05336 ) </v>
      </c>
      <c r="V443" s="35"/>
      <c r="W443" s="34" t="s">
        <v>217</v>
      </c>
      <c r="X443" s="35"/>
      <c r="Y443" s="34"/>
      <c r="Z443" s="10"/>
      <c r="AA443" s="20"/>
      <c r="AB443" s="20"/>
      <c r="AC443" s="20"/>
      <c r="AD443" s="20"/>
      <c r="AE443" s="20"/>
      <c r="AF443" s="20"/>
      <c r="AG443" s="20"/>
      <c r="AH443" s="20"/>
      <c r="AI443" s="20"/>
      <c r="AJ443" s="20"/>
      <c r="AK443" s="20"/>
    </row>
    <row r="444" spans="1:37" ht="39.75">
      <c r="A444" s="151">
        <v>439</v>
      </c>
      <c r="B444" s="20" t="str">
        <f>VLOOKUP(E444,studia!$F$1:$I$10,2,FALSE)</f>
        <v>Elektrotechnika</v>
      </c>
      <c r="C444" s="20" t="str">
        <f>VLOOKUP(E444,studia!$F$1:$I$10,3,FALSE)</f>
        <v>mgr</v>
      </c>
      <c r="D444" s="20" t="str">
        <f>VLOOKUP(E444,studia!$F$1:$I$10,4,FALSE)</f>
        <v>ETP</v>
      </c>
      <c r="E444" s="35" t="s">
        <v>412</v>
      </c>
      <c r="F444" s="157"/>
      <c r="G444" s="35" t="s">
        <v>1309</v>
      </c>
      <c r="H444" s="35" t="s">
        <v>1310</v>
      </c>
      <c r="I444" s="35" t="s">
        <v>1669</v>
      </c>
      <c r="J444" s="35" t="s">
        <v>1311</v>
      </c>
      <c r="K444" s="19" t="str">
        <f>VLOOKUP(J444,Prowadzacy!$F$3:$J$116,2,FALSE)</f>
        <v>Tomasz</v>
      </c>
      <c r="L444" s="19" t="str">
        <f>VLOOKUP(J444,Prowadzacy!$F$3:$K$116,3,FALSE)</f>
        <v>Jacek</v>
      </c>
      <c r="M444" s="19" t="str">
        <f>VLOOKUP(J444,Prowadzacy!$F$3:$K$116,4,FALSE)</f>
        <v>Zawilak</v>
      </c>
      <c r="N444" s="20" t="str">
        <f>VLOOKUP(J444,Prowadzacy!$F$3:$M$116,8,FALSE)</f>
        <v xml:space="preserve">Tomasz | Zawilak | Dr inż. |  ( 05362 ) </v>
      </c>
      <c r="O444" s="19" t="str">
        <f>VLOOKUP(J444,Prowadzacy!$F$3:$K$116,5,FALSE)</f>
        <v>K37W05D02</v>
      </c>
      <c r="P444" s="20" t="str">
        <f>VLOOKUP(J444,Prowadzacy!$F$3:$K$116,6,FALSE)</f>
        <v>ZMPE</v>
      </c>
      <c r="Q444" s="34" t="s">
        <v>1055</v>
      </c>
      <c r="R444" s="20" t="str">
        <f>VLOOKUP(Q444,Prowadzacy!$F$3:$K$116,2,FALSE)</f>
        <v>Adam</v>
      </c>
      <c r="S444" s="20">
        <f>VLOOKUP(Q444,Prowadzacy!$F$3:$K$116,3,FALSE)</f>
        <v>0</v>
      </c>
      <c r="T444" s="20" t="str">
        <f>VLOOKUP(Q444,Prowadzacy!$F$3:$K$116,4,FALSE)</f>
        <v>Gozdowiak</v>
      </c>
      <c r="U444" s="20" t="str">
        <f>VLOOKUP(Q444,Prowadzacy!$F$3:$M$116,8,FALSE)</f>
        <v xml:space="preserve">Adam | Gozdowiak | Dr inż. |  ( 053111 ) </v>
      </c>
      <c r="V444" s="35"/>
      <c r="W444" s="34" t="s">
        <v>217</v>
      </c>
      <c r="X444" s="35"/>
      <c r="Y444" s="34"/>
      <c r="Z444" s="10"/>
      <c r="AA444" s="20"/>
      <c r="AB444" s="20"/>
      <c r="AC444" s="20"/>
      <c r="AD444" s="20"/>
      <c r="AE444" s="20"/>
      <c r="AF444" s="20"/>
      <c r="AG444" s="20"/>
      <c r="AH444" s="20"/>
      <c r="AI444" s="20"/>
      <c r="AJ444" s="20"/>
      <c r="AK444" s="20"/>
    </row>
    <row r="445" spans="1:37" ht="52.5">
      <c r="A445" s="151">
        <v>440</v>
      </c>
      <c r="B445" s="20" t="str">
        <f>VLOOKUP(E445,studia!$F$1:$I$10,2,FALSE)</f>
        <v>Elektrotechnika</v>
      </c>
      <c r="C445" s="20" t="str">
        <f>VLOOKUP(E445,studia!$F$1:$I$10,3,FALSE)</f>
        <v>mgr</v>
      </c>
      <c r="D445" s="20" t="str">
        <f>VLOOKUP(E445,studia!$F$1:$I$10,4,FALSE)</f>
        <v>ETP</v>
      </c>
      <c r="E445" s="35" t="s">
        <v>412</v>
      </c>
      <c r="F445" s="157"/>
      <c r="G445" s="35" t="s">
        <v>1312</v>
      </c>
      <c r="H445" s="35" t="s">
        <v>1313</v>
      </c>
      <c r="I445" s="35" t="s">
        <v>1314</v>
      </c>
      <c r="J445" s="35" t="s">
        <v>1311</v>
      </c>
      <c r="K445" s="19" t="str">
        <f>VLOOKUP(J445,Prowadzacy!$F$3:$J$116,2,FALSE)</f>
        <v>Tomasz</v>
      </c>
      <c r="L445" s="19" t="str">
        <f>VLOOKUP(J445,Prowadzacy!$F$3:$K$116,3,FALSE)</f>
        <v>Jacek</v>
      </c>
      <c r="M445" s="19" t="str">
        <f>VLOOKUP(J445,Prowadzacy!$F$3:$K$116,4,FALSE)</f>
        <v>Zawilak</v>
      </c>
      <c r="N445" s="20" t="str">
        <f>VLOOKUP(J445,Prowadzacy!$F$3:$M$116,8,FALSE)</f>
        <v xml:space="preserve">Tomasz | Zawilak | Dr inż. |  ( 05362 ) </v>
      </c>
      <c r="O445" s="19" t="str">
        <f>VLOOKUP(J445,Prowadzacy!$F$3:$K$116,5,FALSE)</f>
        <v>K37W05D02</v>
      </c>
      <c r="P445" s="20" t="str">
        <f>VLOOKUP(J445,Prowadzacy!$F$3:$K$116,6,FALSE)</f>
        <v>ZMPE</v>
      </c>
      <c r="Q445" s="34" t="s">
        <v>1055</v>
      </c>
      <c r="R445" s="20" t="str">
        <f>VLOOKUP(Q445,Prowadzacy!$F$3:$K$116,2,FALSE)</f>
        <v>Adam</v>
      </c>
      <c r="S445" s="20">
        <f>VLOOKUP(Q445,Prowadzacy!$F$3:$K$116,3,FALSE)</f>
        <v>0</v>
      </c>
      <c r="T445" s="20" t="str">
        <f>VLOOKUP(Q445,Prowadzacy!$F$3:$K$116,4,FALSE)</f>
        <v>Gozdowiak</v>
      </c>
      <c r="U445" s="20" t="str">
        <f>VLOOKUP(Q445,Prowadzacy!$F$3:$M$116,8,FALSE)</f>
        <v xml:space="preserve">Adam | Gozdowiak | Dr inż. |  ( 053111 ) </v>
      </c>
      <c r="V445" s="35"/>
      <c r="W445" s="34" t="s">
        <v>217</v>
      </c>
      <c r="X445" s="35"/>
      <c r="Y445" s="34"/>
      <c r="Z445" s="10"/>
      <c r="AA445" s="20"/>
      <c r="AB445" s="20"/>
      <c r="AC445" s="20"/>
      <c r="AD445" s="20"/>
      <c r="AE445" s="20"/>
      <c r="AF445" s="20"/>
      <c r="AG445" s="20"/>
      <c r="AH445" s="20"/>
      <c r="AI445" s="20"/>
      <c r="AJ445" s="20"/>
      <c r="AK445" s="20"/>
    </row>
    <row r="446" spans="1:37" ht="39.75">
      <c r="A446" s="151">
        <v>441</v>
      </c>
      <c r="B446" s="20" t="str">
        <f>VLOOKUP(E446,studia!$F$1:$I$10,2,FALSE)</f>
        <v>Elektrotechnika</v>
      </c>
      <c r="C446" s="20" t="str">
        <f>VLOOKUP(E446,studia!$F$1:$I$10,3,FALSE)</f>
        <v>mgr</v>
      </c>
      <c r="D446" s="20" t="str">
        <f>VLOOKUP(E446,studia!$F$1:$I$10,4,FALSE)</f>
        <v>ETP</v>
      </c>
      <c r="E446" s="35" t="s">
        <v>412</v>
      </c>
      <c r="F446" s="157"/>
      <c r="G446" s="35" t="s">
        <v>1315</v>
      </c>
      <c r="H446" s="35" t="s">
        <v>1316</v>
      </c>
      <c r="I446" s="35" t="s">
        <v>1670</v>
      </c>
      <c r="J446" s="35" t="s">
        <v>1311</v>
      </c>
      <c r="K446" s="19" t="str">
        <f>VLOOKUP(J446,Prowadzacy!$F$3:$J$116,2,FALSE)</f>
        <v>Tomasz</v>
      </c>
      <c r="L446" s="19" t="str">
        <f>VLOOKUP(J446,Prowadzacy!$F$3:$K$116,3,FALSE)</f>
        <v>Jacek</v>
      </c>
      <c r="M446" s="19" t="str">
        <f>VLOOKUP(J446,Prowadzacy!$F$3:$K$116,4,FALSE)</f>
        <v>Zawilak</v>
      </c>
      <c r="N446" s="20" t="str">
        <f>VLOOKUP(J446,Prowadzacy!$F$3:$M$116,8,FALSE)</f>
        <v xml:space="preserve">Tomasz | Zawilak | Dr inż. |  ( 05362 ) </v>
      </c>
      <c r="O446" s="19" t="str">
        <f>VLOOKUP(J446,Prowadzacy!$F$3:$K$116,5,FALSE)</f>
        <v>K37W05D02</v>
      </c>
      <c r="P446" s="20" t="str">
        <f>VLOOKUP(J446,Prowadzacy!$F$3:$K$116,6,FALSE)</f>
        <v>ZMPE</v>
      </c>
      <c r="Q446" s="34" t="s">
        <v>1055</v>
      </c>
      <c r="R446" s="20" t="str">
        <f>VLOOKUP(Q446,Prowadzacy!$F$3:$K$116,2,FALSE)</f>
        <v>Adam</v>
      </c>
      <c r="S446" s="20">
        <f>VLOOKUP(Q446,Prowadzacy!$F$3:$K$116,3,FALSE)</f>
        <v>0</v>
      </c>
      <c r="T446" s="20" t="str">
        <f>VLOOKUP(Q446,Prowadzacy!$F$3:$K$116,4,FALSE)</f>
        <v>Gozdowiak</v>
      </c>
      <c r="U446" s="20" t="str">
        <f>VLOOKUP(Q446,Prowadzacy!$F$3:$M$116,8,FALSE)</f>
        <v xml:space="preserve">Adam | Gozdowiak | Dr inż. |  ( 053111 ) </v>
      </c>
      <c r="V446" s="35"/>
      <c r="W446" s="34" t="s">
        <v>217</v>
      </c>
      <c r="X446" s="35"/>
      <c r="Y446" s="34"/>
      <c r="Z446" s="10"/>
      <c r="AA446" s="20"/>
      <c r="AB446" s="20"/>
      <c r="AC446" s="20"/>
      <c r="AD446" s="20"/>
      <c r="AE446" s="20"/>
      <c r="AF446" s="20"/>
      <c r="AG446" s="20"/>
      <c r="AH446" s="20"/>
      <c r="AI446" s="20"/>
      <c r="AJ446" s="20"/>
      <c r="AK446" s="20"/>
    </row>
    <row r="447" spans="1:37" ht="52.5">
      <c r="A447" s="151">
        <v>442</v>
      </c>
      <c r="B447" s="20" t="str">
        <f>VLOOKUP(E447,studia!$F$1:$I$10,2,FALSE)</f>
        <v>Elektrotechnika</v>
      </c>
      <c r="C447" s="20" t="str">
        <f>VLOOKUP(E447,studia!$F$1:$I$10,3,FALSE)</f>
        <v>mgr</v>
      </c>
      <c r="D447" s="20" t="str">
        <f>VLOOKUP(E447,studia!$F$1:$I$10,4,FALSE)</f>
        <v>ETP</v>
      </c>
      <c r="E447" s="35" t="s">
        <v>412</v>
      </c>
      <c r="F447" s="158" t="s">
        <v>2179</v>
      </c>
      <c r="G447" s="35" t="s">
        <v>1671</v>
      </c>
      <c r="H447" s="35" t="s">
        <v>1445</v>
      </c>
      <c r="I447" s="35" t="s">
        <v>1672</v>
      </c>
      <c r="J447" s="35" t="s">
        <v>1441</v>
      </c>
      <c r="K447" s="19" t="str">
        <f>VLOOKUP(J447,Prowadzacy!$F$3:$J$116,2,FALSE)</f>
        <v>Tomasz</v>
      </c>
      <c r="L447" s="19">
        <f>VLOOKUP(J447,Prowadzacy!$F$3:$K$116,3,FALSE)</f>
        <v>0</v>
      </c>
      <c r="M447" s="19" t="str">
        <f>VLOOKUP(J447,Prowadzacy!$F$3:$K$116,4,FALSE)</f>
        <v>Czapka</v>
      </c>
      <c r="N447" s="20" t="str">
        <f>VLOOKUP(J447,Prowadzacy!$F$3:$M$116,8,FALSE)</f>
        <v xml:space="preserve">Tomasz | Czapka | Dr inż. |  ( 05158 ) </v>
      </c>
      <c r="O447" s="19" t="str">
        <f>VLOOKUP(J447,Prowadzacy!$F$3:$K$116,5,FALSE)</f>
        <v>K38W05D02</v>
      </c>
      <c r="P447" s="20" t="str">
        <f>VLOOKUP(J447,Prowadzacy!$F$3:$K$116,6,FALSE)</f>
        <v>ZE</v>
      </c>
      <c r="Q447" s="34" t="s">
        <v>1470</v>
      </c>
      <c r="R447" s="20" t="str">
        <f>VLOOKUP(Q447,Prowadzacy!$F$3:$K$116,2,FALSE)</f>
        <v>Paweł</v>
      </c>
      <c r="S447" s="20">
        <f>VLOOKUP(Q447,Prowadzacy!$F$3:$K$116,3,FALSE)</f>
        <v>0</v>
      </c>
      <c r="T447" s="20" t="str">
        <f>VLOOKUP(Q447,Prowadzacy!$F$3:$K$116,4,FALSE)</f>
        <v>Żyłka</v>
      </c>
      <c r="U447" s="20" t="str">
        <f>VLOOKUP(Q447,Prowadzacy!$F$3:$M$116,8,FALSE)</f>
        <v xml:space="preserve">Paweł | Żyłka | Dr hab. inż. |  ( 05134 ) </v>
      </c>
      <c r="V447" s="35"/>
      <c r="W447" s="34" t="s">
        <v>217</v>
      </c>
      <c r="X447" s="35"/>
      <c r="Y447" s="34"/>
      <c r="Z447" s="10"/>
      <c r="AA447" s="20"/>
      <c r="AB447" s="20"/>
      <c r="AC447" s="20"/>
      <c r="AD447" s="20"/>
      <c r="AE447" s="20"/>
      <c r="AF447" s="20"/>
      <c r="AG447" s="20"/>
      <c r="AH447" s="20"/>
      <c r="AI447" s="20"/>
      <c r="AJ447" s="20"/>
      <c r="AK447" s="20"/>
    </row>
    <row r="448" spans="1:37" ht="39.75">
      <c r="A448" s="151">
        <v>443</v>
      </c>
      <c r="B448" s="20" t="str">
        <f>VLOOKUP(E448,studia!$F$1:$I$10,2,FALSE)</f>
        <v>Elektrotechnika</v>
      </c>
      <c r="C448" s="20" t="str">
        <f>VLOOKUP(E448,studia!$F$1:$I$10,3,FALSE)</f>
        <v>mgr</v>
      </c>
      <c r="D448" s="20" t="str">
        <f>VLOOKUP(E448,studia!$F$1:$I$10,4,FALSE)</f>
        <v>ETP</v>
      </c>
      <c r="E448" s="35" t="s">
        <v>412</v>
      </c>
      <c r="F448" s="157"/>
      <c r="G448" s="35" t="s">
        <v>1673</v>
      </c>
      <c r="H448" s="35" t="s">
        <v>1514</v>
      </c>
      <c r="I448" s="35" t="s">
        <v>1674</v>
      </c>
      <c r="J448" s="35" t="s">
        <v>1480</v>
      </c>
      <c r="K448" s="19" t="str">
        <f>VLOOKUP(J448,Prowadzacy!$F$3:$J$116,2,FALSE)</f>
        <v>Ryszard</v>
      </c>
      <c r="L448" s="19" t="str">
        <f>VLOOKUP(J448,Prowadzacy!$F$3:$K$116,3,FALSE)</f>
        <v>Leon</v>
      </c>
      <c r="M448" s="19" t="str">
        <f>VLOOKUP(J448,Prowadzacy!$F$3:$K$116,4,FALSE)</f>
        <v>Kacprzyk</v>
      </c>
      <c r="N448" s="20" t="str">
        <f>VLOOKUP(J448,Prowadzacy!$F$3:$M$116,8,FALSE)</f>
        <v xml:space="preserve">Ryszard | Kacprzyk | Prof. dr hab. inż. |  ( 05106 ) </v>
      </c>
      <c r="O448" s="19" t="str">
        <f>VLOOKUP(J448,Prowadzacy!$F$3:$K$116,5,FALSE)</f>
        <v>K38W05D02</v>
      </c>
      <c r="P448" s="20" t="str">
        <f>VLOOKUP(J448,Prowadzacy!$F$3:$K$116,6,FALSE)</f>
        <v>ZE</v>
      </c>
      <c r="Q448" s="34" t="s">
        <v>1470</v>
      </c>
      <c r="R448" s="20" t="str">
        <f>VLOOKUP(Q448,Prowadzacy!$F$3:$K$116,2,FALSE)</f>
        <v>Paweł</v>
      </c>
      <c r="S448" s="20">
        <f>VLOOKUP(Q448,Prowadzacy!$F$3:$K$116,3,FALSE)</f>
        <v>0</v>
      </c>
      <c r="T448" s="20" t="str">
        <f>VLOOKUP(Q448,Prowadzacy!$F$3:$K$116,4,FALSE)</f>
        <v>Żyłka</v>
      </c>
      <c r="U448" s="20" t="str">
        <f>VLOOKUP(Q448,Prowadzacy!$F$3:$M$116,8,FALSE)</f>
        <v xml:space="preserve">Paweł | Żyłka | Dr hab. inż. |  ( 05134 ) </v>
      </c>
      <c r="V448" s="35"/>
      <c r="W448" s="34" t="s">
        <v>217</v>
      </c>
      <c r="X448" s="35"/>
      <c r="Y448" s="34"/>
      <c r="Z448" s="10"/>
      <c r="AA448" s="20"/>
      <c r="AB448" s="20"/>
      <c r="AC448" s="20"/>
      <c r="AD448" s="20"/>
      <c r="AE448" s="20"/>
      <c r="AF448" s="20"/>
      <c r="AG448" s="20"/>
      <c r="AH448" s="20"/>
      <c r="AI448" s="20"/>
      <c r="AJ448" s="20"/>
      <c r="AK448" s="20"/>
    </row>
    <row r="449" spans="1:37" ht="52.5">
      <c r="A449" s="151">
        <v>444</v>
      </c>
      <c r="B449" s="20" t="str">
        <f>VLOOKUP(E449,studia!$F$1:$I$10,2,FALSE)</f>
        <v>Elektrotechnika</v>
      </c>
      <c r="C449" s="20" t="str">
        <f>VLOOKUP(E449,studia!$F$1:$I$10,3,FALSE)</f>
        <v>mgr</v>
      </c>
      <c r="D449" s="20" t="str">
        <f>VLOOKUP(E449,studia!$F$1:$I$10,4,FALSE)</f>
        <v>ETP</v>
      </c>
      <c r="E449" s="35" t="s">
        <v>412</v>
      </c>
      <c r="F449" s="158" t="s">
        <v>2179</v>
      </c>
      <c r="G449" s="35" t="s">
        <v>1675</v>
      </c>
      <c r="H449" s="35" t="s">
        <v>1496</v>
      </c>
      <c r="I449" s="35" t="s">
        <v>1380</v>
      </c>
      <c r="J449" s="35" t="s">
        <v>1381</v>
      </c>
      <c r="K449" s="19" t="str">
        <f>VLOOKUP(J449,Prowadzacy!$F$3:$J$116,2,FALSE)</f>
        <v>Dominika</v>
      </c>
      <c r="L449" s="19">
        <f>VLOOKUP(J449,Prowadzacy!$F$3:$K$116,3,FALSE)</f>
        <v>0</v>
      </c>
      <c r="M449" s="19" t="str">
        <f>VLOOKUP(J449,Prowadzacy!$F$3:$K$116,4,FALSE)</f>
        <v>Kaczorowska</v>
      </c>
      <c r="N449" s="20" t="str">
        <f>VLOOKUP(J449,Prowadzacy!$F$3:$M$116,8,FALSE)</f>
        <v xml:space="preserve">Dominika | Kaczorowska | Dr inż. |  ( p05181 ) </v>
      </c>
      <c r="O449" s="19" t="str">
        <f>VLOOKUP(J449,Prowadzacy!$F$3:$K$116,5,FALSE)</f>
        <v>K38W05D02</v>
      </c>
      <c r="P449" s="20" t="str">
        <f>VLOOKUP(J449,Prowadzacy!$F$3:$K$116,6,FALSE)</f>
        <v>ZET</v>
      </c>
      <c r="Q449" s="34" t="s">
        <v>1399</v>
      </c>
      <c r="R449" s="20" t="str">
        <f>VLOOKUP(Q449,Prowadzacy!$F$3:$K$116,2,FALSE)</f>
        <v>Michał</v>
      </c>
      <c r="S449" s="20">
        <f>VLOOKUP(Q449,Prowadzacy!$F$3:$K$116,3,FALSE)</f>
        <v>0</v>
      </c>
      <c r="T449" s="20" t="str">
        <f>VLOOKUP(Q449,Prowadzacy!$F$3:$K$116,4,FALSE)</f>
        <v>Jasiński</v>
      </c>
      <c r="U449" s="20" t="str">
        <f>VLOOKUP(Q449,Prowadzacy!$F$3:$M$116,8,FALSE)</f>
        <v xml:space="preserve">Michał | Jasiński | Dr inż. |  ( p05180 ) </v>
      </c>
      <c r="V449" s="35"/>
      <c r="W449" s="34" t="s">
        <v>217</v>
      </c>
      <c r="X449" s="35"/>
      <c r="Y449" s="34"/>
      <c r="Z449" s="10"/>
      <c r="AA449" s="20"/>
      <c r="AB449" s="20"/>
      <c r="AC449" s="20"/>
      <c r="AD449" s="20"/>
      <c r="AE449" s="20"/>
      <c r="AF449" s="20"/>
      <c r="AG449" s="20"/>
      <c r="AH449" s="20"/>
      <c r="AI449" s="20"/>
      <c r="AJ449" s="20"/>
      <c r="AK449" s="20"/>
    </row>
    <row r="450" spans="1:37" ht="78">
      <c r="A450" s="151">
        <v>445</v>
      </c>
      <c r="B450" s="20" t="str">
        <f>VLOOKUP(E450,studia!$F$1:$I$10,2,FALSE)</f>
        <v>Elektrotechnika</v>
      </c>
      <c r="C450" s="20" t="str">
        <f>VLOOKUP(E450,studia!$F$1:$I$10,3,FALSE)</f>
        <v>mgr</v>
      </c>
      <c r="D450" s="20" t="str">
        <f>VLOOKUP(E450,studia!$F$1:$I$10,4,FALSE)</f>
        <v>ETP</v>
      </c>
      <c r="E450" s="35" t="s">
        <v>412</v>
      </c>
      <c r="F450" s="158" t="s">
        <v>2179</v>
      </c>
      <c r="G450" s="35" t="s">
        <v>1676</v>
      </c>
      <c r="H450" s="35" t="s">
        <v>1517</v>
      </c>
      <c r="I450" s="35" t="s">
        <v>1563</v>
      </c>
      <c r="J450" s="35" t="s">
        <v>1486</v>
      </c>
      <c r="K450" s="19" t="str">
        <f>VLOOKUP(J450,Prowadzacy!$F$3:$J$116,2,FALSE)</f>
        <v>Anna</v>
      </c>
      <c r="L450" s="19">
        <f>VLOOKUP(J450,Prowadzacy!$F$3:$K$116,3,FALSE)</f>
        <v>0</v>
      </c>
      <c r="M450" s="19" t="str">
        <f>VLOOKUP(J450,Prowadzacy!$F$3:$K$116,4,FALSE)</f>
        <v>Kisiel</v>
      </c>
      <c r="N450" s="20" t="str">
        <f>VLOOKUP(J450,Prowadzacy!$F$3:$M$116,8,FALSE)</f>
        <v xml:space="preserve">Anna | Kisiel | Dr inż. |  ( 05107 ) </v>
      </c>
      <c r="O450" s="19" t="str">
        <f>VLOOKUP(J450,Prowadzacy!$F$3:$K$116,5,FALSE)</f>
        <v>K38W05D02</v>
      </c>
      <c r="P450" s="20" t="str">
        <f>VLOOKUP(J450,Prowadzacy!$F$3:$K$116,6,FALSE)</f>
        <v>ZE</v>
      </c>
      <c r="Q450" s="34" t="s">
        <v>1392</v>
      </c>
      <c r="R450" s="20" t="str">
        <f>VLOOKUP(Q450,Prowadzacy!$F$3:$K$116,2,FALSE)</f>
        <v>Leszek</v>
      </c>
      <c r="S450" s="20" t="str">
        <f>VLOOKUP(Q450,Prowadzacy!$F$3:$K$116,3,FALSE)</f>
        <v>Piotr</v>
      </c>
      <c r="T450" s="20" t="str">
        <f>VLOOKUP(Q450,Prowadzacy!$F$3:$K$116,4,FALSE)</f>
        <v>Woźny</v>
      </c>
      <c r="U450" s="20" t="str">
        <f>VLOOKUP(Q450,Prowadzacy!$F$3:$M$116,8,FALSE)</f>
        <v xml:space="preserve">Leszek | Woźny | Dr inż. |  ( 05131 ) </v>
      </c>
      <c r="V450" s="35"/>
      <c r="W450" s="34" t="s">
        <v>217</v>
      </c>
      <c r="X450" s="35"/>
      <c r="Y450" s="34"/>
      <c r="Z450" s="10"/>
      <c r="AA450" s="20"/>
      <c r="AB450" s="20"/>
      <c r="AC450" s="20"/>
      <c r="AD450" s="20"/>
      <c r="AE450" s="20"/>
      <c r="AF450" s="20"/>
      <c r="AG450" s="20"/>
      <c r="AH450" s="20"/>
      <c r="AI450" s="20"/>
      <c r="AJ450" s="20"/>
      <c r="AK450" s="20"/>
    </row>
    <row r="451" spans="1:37" ht="39.75">
      <c r="A451" s="151">
        <v>446</v>
      </c>
      <c r="B451" s="20" t="str">
        <f>VLOOKUP(E451,studia!$F$1:$I$10,2,FALSE)</f>
        <v>Elektrotechnika</v>
      </c>
      <c r="C451" s="20" t="str">
        <f>VLOOKUP(E451,studia!$F$1:$I$10,3,FALSE)</f>
        <v>mgr</v>
      </c>
      <c r="D451" s="20" t="str">
        <f>VLOOKUP(E451,studia!$F$1:$I$10,4,FALSE)</f>
        <v>ETP</v>
      </c>
      <c r="E451" s="35" t="s">
        <v>412</v>
      </c>
      <c r="F451" s="157"/>
      <c r="G451" s="35" t="s">
        <v>1533</v>
      </c>
      <c r="H451" s="35" t="s">
        <v>1352</v>
      </c>
      <c r="I451" s="35" t="s">
        <v>1353</v>
      </c>
      <c r="J451" s="35" t="s">
        <v>1349</v>
      </c>
      <c r="K451" s="19" t="str">
        <f>VLOOKUP(J451,Prowadzacy!$F$3:$J$116,2,FALSE)</f>
        <v>Krystian</v>
      </c>
      <c r="L451" s="19">
        <f>VLOOKUP(J451,Prowadzacy!$F$3:$K$116,3,FALSE)</f>
        <v>0</v>
      </c>
      <c r="M451" s="19" t="str">
        <f>VLOOKUP(J451,Prowadzacy!$F$3:$K$116,4,FALSE)</f>
        <v>Krawczyk</v>
      </c>
      <c r="N451" s="20" t="str">
        <f>VLOOKUP(J451,Prowadzacy!$F$3:$M$116,8,FALSE)</f>
        <v xml:space="preserve">Krystian | Krawczyk | Dr inż. |  ( 05157 ) </v>
      </c>
      <c r="O451" s="19" t="str">
        <f>VLOOKUP(J451,Prowadzacy!$F$3:$K$116,5,FALSE)</f>
        <v>K38W05D02</v>
      </c>
      <c r="P451" s="20" t="str">
        <f>VLOOKUP(J451,Prowadzacy!$F$3:$K$116,6,FALSE)</f>
        <v>ZE</v>
      </c>
      <c r="Q451" s="34" t="s">
        <v>1382</v>
      </c>
      <c r="R451" s="20" t="str">
        <f>VLOOKUP(Q451,Prowadzacy!$F$3:$K$116,2,FALSE)</f>
        <v>Marcin</v>
      </c>
      <c r="S451" s="20" t="str">
        <f>VLOOKUP(Q451,Prowadzacy!$F$3:$K$116,3,FALSE)</f>
        <v>przemysław</v>
      </c>
      <c r="T451" s="20" t="str">
        <f>VLOOKUP(Q451,Prowadzacy!$F$3:$K$116,4,FALSE)</f>
        <v>Lewandowski</v>
      </c>
      <c r="U451" s="20" t="str">
        <f>VLOOKUP(Q451,Prowadzacy!$F$3:$M$116,8,FALSE)</f>
        <v xml:space="preserve">Marcin | Lewandowski | Dr inż. |  ( 05166 ) </v>
      </c>
      <c r="V451" s="35"/>
      <c r="W451" s="34" t="s">
        <v>217</v>
      </c>
      <c r="X451" s="35"/>
      <c r="Y451" s="34"/>
      <c r="Z451" s="10"/>
      <c r="AA451" s="20"/>
      <c r="AB451" s="20"/>
      <c r="AC451" s="20"/>
      <c r="AD451" s="20"/>
      <c r="AE451" s="20"/>
      <c r="AF451" s="20"/>
      <c r="AG451" s="20"/>
      <c r="AH451" s="20"/>
      <c r="AI451" s="20"/>
      <c r="AJ451" s="20"/>
      <c r="AK451" s="20"/>
    </row>
    <row r="452" spans="1:37" s="148" customFormat="1" ht="78">
      <c r="A452" s="152">
        <v>447</v>
      </c>
      <c r="B452" s="143" t="str">
        <f>VLOOKUP(E452,studia!$F$1:$I$10,2,FALSE)</f>
        <v>Elektrotechnika</v>
      </c>
      <c r="C452" s="143" t="str">
        <f>VLOOKUP(E452,studia!$F$1:$I$10,3,FALSE)</f>
        <v>mgr</v>
      </c>
      <c r="D452" s="143" t="str">
        <f>VLOOKUP(E452,studia!$F$1:$I$10,4,FALSE)</f>
        <v>ETP</v>
      </c>
      <c r="E452" s="35" t="s">
        <v>412</v>
      </c>
      <c r="F452" s="158" t="s">
        <v>2179</v>
      </c>
      <c r="G452" s="35" t="s">
        <v>1722</v>
      </c>
      <c r="H452" s="35" t="s">
        <v>1723</v>
      </c>
      <c r="I452" s="35" t="s">
        <v>1677</v>
      </c>
      <c r="J452" s="35" t="s">
        <v>1382</v>
      </c>
      <c r="K452" s="19" t="str">
        <f>VLOOKUP(J452,Prowadzacy!$F$3:$J$116,2,FALSE)</f>
        <v>Marcin</v>
      </c>
      <c r="L452" s="19" t="str">
        <f>VLOOKUP(J452,Prowadzacy!$F$3:$K$116,3,FALSE)</f>
        <v>przemysław</v>
      </c>
      <c r="M452" s="19" t="str">
        <f>VLOOKUP(J452,Prowadzacy!$F$3:$K$116,4,FALSE)</f>
        <v>Lewandowski</v>
      </c>
      <c r="N452" s="20" t="str">
        <f>VLOOKUP(J452,Prowadzacy!$F$3:$M$116,8,FALSE)</f>
        <v xml:space="preserve">Marcin | Lewandowski | Dr inż. |  ( 05166 ) </v>
      </c>
      <c r="O452" s="19" t="str">
        <f>VLOOKUP(J452,Prowadzacy!$F$3:$K$116,5,FALSE)</f>
        <v>K38W05D02</v>
      </c>
      <c r="P452" s="20" t="str">
        <f>VLOOKUP(J452,Prowadzacy!$F$3:$K$116,6,FALSE)</f>
        <v>ZE</v>
      </c>
      <c r="Q452" s="34" t="s">
        <v>1441</v>
      </c>
      <c r="R452" s="20" t="str">
        <f>VLOOKUP(Q452,Prowadzacy!$F$3:$K$116,2,FALSE)</f>
        <v>Tomasz</v>
      </c>
      <c r="S452" s="20">
        <f>VLOOKUP(Q452,Prowadzacy!$F$3:$K$116,3,FALSE)</f>
        <v>0</v>
      </c>
      <c r="T452" s="20" t="str">
        <f>VLOOKUP(Q452,Prowadzacy!$F$3:$K$116,4,FALSE)</f>
        <v>Czapka</v>
      </c>
      <c r="U452" s="20" t="str">
        <f>VLOOKUP(Q452,Prowadzacy!$F$3:$M$116,8,FALSE)</f>
        <v xml:space="preserve">Tomasz | Czapka | Dr inż. |  ( 05158 ) </v>
      </c>
      <c r="V452" s="35"/>
      <c r="W452" s="34" t="s">
        <v>217</v>
      </c>
      <c r="X452" s="35"/>
      <c r="Y452" s="34"/>
      <c r="Z452" s="147"/>
      <c r="AA452" s="143"/>
      <c r="AB452" s="143"/>
      <c r="AC452" s="143"/>
      <c r="AD452" s="143"/>
      <c r="AE452" s="143"/>
      <c r="AF452" s="143"/>
      <c r="AG452" s="143"/>
      <c r="AH452" s="143"/>
      <c r="AI452" s="143"/>
      <c r="AJ452" s="143"/>
      <c r="AK452" s="143"/>
    </row>
    <row r="453" spans="1:37" ht="52.5">
      <c r="A453" s="151">
        <v>448</v>
      </c>
      <c r="B453" s="20" t="str">
        <f>VLOOKUP(E453,studia!$F$1:$I$10,2,FALSE)</f>
        <v>Elektrotechnika</v>
      </c>
      <c r="C453" s="20" t="str">
        <f>VLOOKUP(E453,studia!$F$1:$I$10,3,FALSE)</f>
        <v>mgr</v>
      </c>
      <c r="D453" s="20" t="str">
        <f>VLOOKUP(E453,studia!$F$1:$I$10,4,FALSE)</f>
        <v>ETP</v>
      </c>
      <c r="E453" s="35" t="s">
        <v>412</v>
      </c>
      <c r="F453" s="157"/>
      <c r="G453" s="35" t="s">
        <v>1678</v>
      </c>
      <c r="H453" s="35" t="s">
        <v>1384</v>
      </c>
      <c r="I453" s="35" t="s">
        <v>1679</v>
      </c>
      <c r="J453" s="35" t="s">
        <v>1382</v>
      </c>
      <c r="K453" s="19" t="str">
        <f>VLOOKUP(J453,Prowadzacy!$F$3:$J$116,2,FALSE)</f>
        <v>Marcin</v>
      </c>
      <c r="L453" s="19" t="str">
        <f>VLOOKUP(J453,Prowadzacy!$F$3:$K$116,3,FALSE)</f>
        <v>przemysław</v>
      </c>
      <c r="M453" s="19" t="str">
        <f>VLOOKUP(J453,Prowadzacy!$F$3:$K$116,4,FALSE)</f>
        <v>Lewandowski</v>
      </c>
      <c r="N453" s="20" t="str">
        <f>VLOOKUP(J453,Prowadzacy!$F$3:$M$116,8,FALSE)</f>
        <v xml:space="preserve">Marcin | Lewandowski | Dr inż. |  ( 05166 ) </v>
      </c>
      <c r="O453" s="19" t="str">
        <f>VLOOKUP(J453,Prowadzacy!$F$3:$K$116,5,FALSE)</f>
        <v>K38W05D02</v>
      </c>
      <c r="P453" s="20" t="str">
        <f>VLOOKUP(J453,Prowadzacy!$F$3:$K$116,6,FALSE)</f>
        <v>ZE</v>
      </c>
      <c r="Q453" s="34" t="s">
        <v>1441</v>
      </c>
      <c r="R453" s="20" t="str">
        <f>VLOOKUP(Q453,Prowadzacy!$F$3:$K$116,2,FALSE)</f>
        <v>Tomasz</v>
      </c>
      <c r="S453" s="20">
        <f>VLOOKUP(Q453,Prowadzacy!$F$3:$K$116,3,FALSE)</f>
        <v>0</v>
      </c>
      <c r="T453" s="20" t="str">
        <f>VLOOKUP(Q453,Prowadzacy!$F$3:$K$116,4,FALSE)</f>
        <v>Czapka</v>
      </c>
      <c r="U453" s="20" t="str">
        <f>VLOOKUP(Q453,Prowadzacy!$F$3:$M$116,8,FALSE)</f>
        <v xml:space="preserve">Tomasz | Czapka | Dr inż. |  ( 05158 ) </v>
      </c>
      <c r="V453" s="35"/>
      <c r="W453" s="34" t="s">
        <v>217</v>
      </c>
      <c r="X453" s="35"/>
      <c r="Y453" s="34"/>
      <c r="Z453" s="10"/>
      <c r="AA453" s="20"/>
      <c r="AB453" s="20"/>
      <c r="AC453" s="20"/>
      <c r="AD453" s="20"/>
      <c r="AE453" s="20"/>
      <c r="AF453" s="20"/>
      <c r="AG453" s="20"/>
      <c r="AH453" s="20"/>
      <c r="AI453" s="20"/>
      <c r="AJ453" s="20"/>
      <c r="AK453" s="20"/>
    </row>
    <row r="454" spans="1:37" ht="52.5">
      <c r="A454" s="151">
        <v>449</v>
      </c>
      <c r="B454" s="20" t="str">
        <f>VLOOKUP(E454,studia!$F$1:$I$10,2,FALSE)</f>
        <v>Elektrotechnika</v>
      </c>
      <c r="C454" s="20" t="str">
        <f>VLOOKUP(E454,studia!$F$1:$I$10,3,FALSE)</f>
        <v>mgr</v>
      </c>
      <c r="D454" s="20" t="str">
        <f>VLOOKUP(E454,studia!$F$1:$I$10,4,FALSE)</f>
        <v>ETP</v>
      </c>
      <c r="E454" s="35" t="s">
        <v>412</v>
      </c>
      <c r="F454" s="157"/>
      <c r="G454" s="35" t="s">
        <v>1680</v>
      </c>
      <c r="H454" s="35" t="s">
        <v>1379</v>
      </c>
      <c r="I454" s="35" t="s">
        <v>1681</v>
      </c>
      <c r="J454" s="35" t="s">
        <v>1377</v>
      </c>
      <c r="K454" s="19" t="str">
        <f>VLOOKUP(J454,Prowadzacy!$F$3:$J$116,2,FALSE)</f>
        <v>Agnieszka</v>
      </c>
      <c r="L454" s="19">
        <f>VLOOKUP(J454,Prowadzacy!$F$3:$K$116,3,FALSE)</f>
        <v>0</v>
      </c>
      <c r="M454" s="19" t="str">
        <f>VLOOKUP(J454,Prowadzacy!$F$3:$K$116,4,FALSE)</f>
        <v>Mirkowska</v>
      </c>
      <c r="N454" s="20" t="str">
        <f>VLOOKUP(J454,Prowadzacy!$F$3:$M$116,8,FALSE)</f>
        <v xml:space="preserve">Agnieszka | Mirkowska | Dr inż. |  ( 05178 ) </v>
      </c>
      <c r="O454" s="19" t="str">
        <f>VLOOKUP(J454,Prowadzacy!$F$3:$K$116,5,FALSE)</f>
        <v>K38W05D02</v>
      </c>
      <c r="P454" s="20" t="str">
        <f>VLOOKUP(J454,Prowadzacy!$F$3:$K$116,6,FALSE)</f>
        <v>ZE</v>
      </c>
      <c r="Q454" s="34" t="s">
        <v>1441</v>
      </c>
      <c r="R454" s="20" t="str">
        <f>VLOOKUP(Q454,Prowadzacy!$F$3:$K$116,2,FALSE)</f>
        <v>Tomasz</v>
      </c>
      <c r="S454" s="20">
        <f>VLOOKUP(Q454,Prowadzacy!$F$3:$K$116,3,FALSE)</f>
        <v>0</v>
      </c>
      <c r="T454" s="20" t="str">
        <f>VLOOKUP(Q454,Prowadzacy!$F$3:$K$116,4,FALSE)</f>
        <v>Czapka</v>
      </c>
      <c r="U454" s="20" t="str">
        <f>VLOOKUP(Q454,Prowadzacy!$F$3:$M$116,8,FALSE)</f>
        <v xml:space="preserve">Tomasz | Czapka | Dr inż. |  ( 05158 ) </v>
      </c>
      <c r="V454" s="35"/>
      <c r="W454" s="34" t="s">
        <v>217</v>
      </c>
      <c r="X454" s="35"/>
      <c r="Y454" s="34"/>
      <c r="Z454" s="10"/>
      <c r="AA454" s="20"/>
      <c r="AB454" s="20"/>
      <c r="AC454" s="20"/>
      <c r="AD454" s="20"/>
      <c r="AE454" s="20"/>
      <c r="AF454" s="20"/>
      <c r="AG454" s="20"/>
      <c r="AH454" s="20"/>
      <c r="AI454" s="20"/>
      <c r="AJ454" s="20"/>
      <c r="AK454" s="20"/>
    </row>
    <row r="455" spans="1:37" ht="78">
      <c r="A455" s="151">
        <v>450</v>
      </c>
      <c r="B455" s="20" t="str">
        <f>VLOOKUP(E455,studia!$F$1:$I$10,2,FALSE)</f>
        <v>Elektrotechnika</v>
      </c>
      <c r="C455" s="20" t="str">
        <f>VLOOKUP(E455,studia!$F$1:$I$10,3,FALSE)</f>
        <v>mgr</v>
      </c>
      <c r="D455" s="20" t="str">
        <f>VLOOKUP(E455,studia!$F$1:$I$10,4,FALSE)</f>
        <v>ETP</v>
      </c>
      <c r="E455" s="35" t="s">
        <v>412</v>
      </c>
      <c r="F455" s="158" t="s">
        <v>2179</v>
      </c>
      <c r="G455" s="35" t="s">
        <v>1369</v>
      </c>
      <c r="H455" s="35" t="s">
        <v>1370</v>
      </c>
      <c r="I455" s="35" t="s">
        <v>1371</v>
      </c>
      <c r="J455" s="35" t="s">
        <v>1359</v>
      </c>
      <c r="K455" s="19" t="str">
        <f>VLOOKUP(J455,Prowadzacy!$F$3:$J$116,2,FALSE)</f>
        <v>Adam</v>
      </c>
      <c r="L455" s="19" t="str">
        <f>VLOOKUP(J455,Prowadzacy!$F$3:$K$116,3,FALSE)</f>
        <v>Łukasz</v>
      </c>
      <c r="M455" s="19" t="str">
        <f>VLOOKUP(J455,Prowadzacy!$F$3:$K$116,4,FALSE)</f>
        <v>Pelesz</v>
      </c>
      <c r="N455" s="20" t="str">
        <f>VLOOKUP(J455,Prowadzacy!$F$3:$M$116,8,FALSE)</f>
        <v xml:space="preserve">Adam | Pelesz | Dr inż. |  ( 05170 ) </v>
      </c>
      <c r="O455" s="19" t="str">
        <f>VLOOKUP(J455,Prowadzacy!$F$3:$K$116,5,FALSE)</f>
        <v>K38W05D02</v>
      </c>
      <c r="P455" s="20" t="str">
        <f>VLOOKUP(J455,Prowadzacy!$F$3:$K$116,6,FALSE)</f>
        <v>ZWN</v>
      </c>
      <c r="Q455" s="34" t="s">
        <v>1441</v>
      </c>
      <c r="R455" s="20" t="str">
        <f>VLOOKUP(Q455,Prowadzacy!$F$3:$K$116,2,FALSE)</f>
        <v>Tomasz</v>
      </c>
      <c r="S455" s="20">
        <f>VLOOKUP(Q455,Prowadzacy!$F$3:$K$116,3,FALSE)</f>
        <v>0</v>
      </c>
      <c r="T455" s="20" t="str">
        <f>VLOOKUP(Q455,Prowadzacy!$F$3:$K$116,4,FALSE)</f>
        <v>Czapka</v>
      </c>
      <c r="U455" s="20" t="str">
        <f>VLOOKUP(Q455,Prowadzacy!$F$3:$M$116,8,FALSE)</f>
        <v xml:space="preserve">Tomasz | Czapka | Dr inż. |  ( 05158 ) </v>
      </c>
      <c r="V455" s="35"/>
      <c r="W455" s="34" t="s">
        <v>217</v>
      </c>
      <c r="X455" s="35"/>
      <c r="Y455" s="34"/>
      <c r="Z455" s="10"/>
      <c r="AA455" s="20"/>
      <c r="AB455" s="20"/>
      <c r="AC455" s="20"/>
      <c r="AD455" s="20"/>
      <c r="AE455" s="20"/>
      <c r="AF455" s="20"/>
      <c r="AG455" s="20"/>
      <c r="AH455" s="20"/>
      <c r="AI455" s="20"/>
      <c r="AJ455" s="20"/>
      <c r="AK455" s="20"/>
    </row>
    <row r="456" spans="1:37" ht="90.75">
      <c r="A456" s="151">
        <v>451</v>
      </c>
      <c r="B456" s="20" t="str">
        <f>VLOOKUP(E456,studia!$F$1:$I$10,2,FALSE)</f>
        <v>Elektrotechnika</v>
      </c>
      <c r="C456" s="20" t="str">
        <f>VLOOKUP(E456,studia!$F$1:$I$10,3,FALSE)</f>
        <v>mgr</v>
      </c>
      <c r="D456" s="20" t="str">
        <f>VLOOKUP(E456,studia!$F$1:$I$10,4,FALSE)</f>
        <v>ETP</v>
      </c>
      <c r="E456" s="35" t="s">
        <v>412</v>
      </c>
      <c r="F456" s="158" t="s">
        <v>2179</v>
      </c>
      <c r="G456" s="35" t="s">
        <v>1952</v>
      </c>
      <c r="H456" s="35" t="s">
        <v>1372</v>
      </c>
      <c r="I456" s="35" t="s">
        <v>1373</v>
      </c>
      <c r="J456" s="35" t="s">
        <v>1359</v>
      </c>
      <c r="K456" s="19" t="str">
        <f>VLOOKUP(J456,Prowadzacy!$F$3:$J$116,2,FALSE)</f>
        <v>Adam</v>
      </c>
      <c r="L456" s="19" t="str">
        <f>VLOOKUP(J456,Prowadzacy!$F$3:$K$116,3,FALSE)</f>
        <v>Łukasz</v>
      </c>
      <c r="M456" s="19" t="str">
        <f>VLOOKUP(J456,Prowadzacy!$F$3:$K$116,4,FALSE)</f>
        <v>Pelesz</v>
      </c>
      <c r="N456" s="20" t="str">
        <f>VLOOKUP(J456,Prowadzacy!$F$3:$M$116,8,FALSE)</f>
        <v xml:space="preserve">Adam | Pelesz | Dr inż. |  ( 05170 ) </v>
      </c>
      <c r="O456" s="19" t="str">
        <f>VLOOKUP(J456,Prowadzacy!$F$3:$K$116,5,FALSE)</f>
        <v>K38W05D02</v>
      </c>
      <c r="P456" s="20" t="str">
        <f>VLOOKUP(J456,Prowadzacy!$F$3:$K$116,6,FALSE)</f>
        <v>ZWN</v>
      </c>
      <c r="Q456" s="34" t="s">
        <v>1441</v>
      </c>
      <c r="R456" s="20" t="str">
        <f>VLOOKUP(Q456,Prowadzacy!$F$3:$K$116,2,FALSE)</f>
        <v>Tomasz</v>
      </c>
      <c r="S456" s="20">
        <f>VLOOKUP(Q456,Prowadzacy!$F$3:$K$116,3,FALSE)</f>
        <v>0</v>
      </c>
      <c r="T456" s="20" t="str">
        <f>VLOOKUP(Q456,Prowadzacy!$F$3:$K$116,4,FALSE)</f>
        <v>Czapka</v>
      </c>
      <c r="U456" s="20" t="str">
        <f>VLOOKUP(Q456,Prowadzacy!$F$3:$M$116,8,FALSE)</f>
        <v xml:space="preserve">Tomasz | Czapka | Dr inż. |  ( 05158 ) </v>
      </c>
      <c r="V456" s="35"/>
      <c r="W456" s="34" t="s">
        <v>217</v>
      </c>
      <c r="X456" s="35"/>
      <c r="Y456" s="34"/>
      <c r="Z456" s="10"/>
      <c r="AA456" s="20"/>
      <c r="AB456" s="20"/>
      <c r="AC456" s="20"/>
      <c r="AD456" s="20"/>
      <c r="AE456" s="20"/>
      <c r="AF456" s="20"/>
      <c r="AG456" s="20"/>
      <c r="AH456" s="20"/>
      <c r="AI456" s="20"/>
      <c r="AJ456" s="20"/>
      <c r="AK456" s="20"/>
    </row>
    <row r="457" spans="1:37" ht="65.25">
      <c r="A457" s="151">
        <v>452</v>
      </c>
      <c r="B457" s="20" t="str">
        <f>VLOOKUP(E457,studia!$F$1:$I$10,2,FALSE)</f>
        <v>Elektrotechnika</v>
      </c>
      <c r="C457" s="20" t="str">
        <f>VLOOKUP(E457,studia!$F$1:$I$10,3,FALSE)</f>
        <v>mgr</v>
      </c>
      <c r="D457" s="20" t="str">
        <f>VLOOKUP(E457,studia!$F$1:$I$10,4,FALSE)</f>
        <v>ETP</v>
      </c>
      <c r="E457" s="35" t="s">
        <v>412</v>
      </c>
      <c r="F457" s="158" t="s">
        <v>2179</v>
      </c>
      <c r="G457" s="35" t="s">
        <v>1682</v>
      </c>
      <c r="H457" s="35" t="s">
        <v>1436</v>
      </c>
      <c r="I457" s="35" t="s">
        <v>1683</v>
      </c>
      <c r="J457" s="35" t="s">
        <v>1435</v>
      </c>
      <c r="K457" s="19" t="str">
        <f>VLOOKUP(J457,Prowadzacy!$F$3:$J$116,2,FALSE)</f>
        <v>Jacek</v>
      </c>
      <c r="L457" s="19" t="str">
        <f>VLOOKUP(J457,Prowadzacy!$F$3:$K$116,3,FALSE)</f>
        <v>Jerzy</v>
      </c>
      <c r="M457" s="19" t="str">
        <f>VLOOKUP(J457,Prowadzacy!$F$3:$K$116,4,FALSE)</f>
        <v>Rezmer</v>
      </c>
      <c r="N457" s="20" t="str">
        <f>VLOOKUP(J457,Prowadzacy!$F$3:$M$116,8,FALSE)</f>
        <v xml:space="preserve">Jacek | Rezmer | Dr hab. inż. |  ( 05120 ) </v>
      </c>
      <c r="O457" s="19" t="str">
        <f>VLOOKUP(J457,Prowadzacy!$F$3:$K$116,5,FALSE)</f>
        <v>K38W05D02</v>
      </c>
      <c r="P457" s="20" t="str">
        <f>VLOOKUP(J457,Prowadzacy!$F$3:$K$116,6,FALSE)</f>
        <v>ZET</v>
      </c>
      <c r="Q457" s="34" t="s">
        <v>1381</v>
      </c>
      <c r="R457" s="20" t="str">
        <f>VLOOKUP(Q457,Prowadzacy!$F$3:$K$116,2,FALSE)</f>
        <v>Dominika</v>
      </c>
      <c r="S457" s="20">
        <f>VLOOKUP(Q457,Prowadzacy!$F$3:$K$116,3,FALSE)</f>
        <v>0</v>
      </c>
      <c r="T457" s="20" t="str">
        <f>VLOOKUP(Q457,Prowadzacy!$F$3:$K$116,4,FALSE)</f>
        <v>Kaczorowska</v>
      </c>
      <c r="U457" s="20" t="str">
        <f>VLOOKUP(Q457,Prowadzacy!$F$3:$M$116,8,FALSE)</f>
        <v xml:space="preserve">Dominika | Kaczorowska | Dr inż. |  ( p05181 ) </v>
      </c>
      <c r="V457" s="35"/>
      <c r="W457" s="34" t="s">
        <v>217</v>
      </c>
      <c r="X457" s="35"/>
      <c r="Y457" s="34"/>
      <c r="Z457" s="10"/>
      <c r="AA457" s="20"/>
      <c r="AB457" s="20"/>
      <c r="AC457" s="20"/>
      <c r="AD457" s="20"/>
      <c r="AE457" s="20"/>
      <c r="AF457" s="20"/>
      <c r="AG457" s="20"/>
      <c r="AH457" s="20"/>
      <c r="AI457" s="20"/>
      <c r="AJ457" s="20"/>
      <c r="AK457" s="20"/>
    </row>
    <row r="458" spans="1:37" ht="52.5">
      <c r="A458" s="151">
        <v>453</v>
      </c>
      <c r="B458" s="20" t="str">
        <f>VLOOKUP(E458,studia!$F$1:$I$10,2,FALSE)</f>
        <v>Elektrotechnika</v>
      </c>
      <c r="C458" s="20" t="str">
        <f>VLOOKUP(E458,studia!$F$1:$I$10,3,FALSE)</f>
        <v>mgr</v>
      </c>
      <c r="D458" s="20" t="str">
        <f>VLOOKUP(E458,studia!$F$1:$I$10,4,FALSE)</f>
        <v>ETP</v>
      </c>
      <c r="E458" s="35" t="s">
        <v>412</v>
      </c>
      <c r="F458" s="157"/>
      <c r="G458" s="35" t="s">
        <v>1684</v>
      </c>
      <c r="H458" s="35" t="s">
        <v>1437</v>
      </c>
      <c r="I458" s="35" t="s">
        <v>1685</v>
      </c>
      <c r="J458" s="35" t="s">
        <v>1435</v>
      </c>
      <c r="K458" s="19" t="str">
        <f>VLOOKUP(J458,Prowadzacy!$F$3:$J$116,2,FALSE)</f>
        <v>Jacek</v>
      </c>
      <c r="L458" s="19" t="str">
        <f>VLOOKUP(J458,Prowadzacy!$F$3:$K$116,3,FALSE)</f>
        <v>Jerzy</v>
      </c>
      <c r="M458" s="19" t="str">
        <f>VLOOKUP(J458,Prowadzacy!$F$3:$K$116,4,FALSE)</f>
        <v>Rezmer</v>
      </c>
      <c r="N458" s="20" t="str">
        <f>VLOOKUP(J458,Prowadzacy!$F$3:$M$116,8,FALSE)</f>
        <v xml:space="preserve">Jacek | Rezmer | Dr hab. inż. |  ( 05120 ) </v>
      </c>
      <c r="O458" s="19" t="str">
        <f>VLOOKUP(J458,Prowadzacy!$F$3:$K$116,5,FALSE)</f>
        <v>K38W05D02</v>
      </c>
      <c r="P458" s="20" t="str">
        <f>VLOOKUP(J458,Prowadzacy!$F$3:$K$116,6,FALSE)</f>
        <v>ZET</v>
      </c>
      <c r="Q458" s="34" t="s">
        <v>1381</v>
      </c>
      <c r="R458" s="20" t="str">
        <f>VLOOKUP(Q458,Prowadzacy!$F$3:$K$116,2,FALSE)</f>
        <v>Dominika</v>
      </c>
      <c r="S458" s="20">
        <f>VLOOKUP(Q458,Prowadzacy!$F$3:$K$116,3,FALSE)</f>
        <v>0</v>
      </c>
      <c r="T458" s="20" t="str">
        <f>VLOOKUP(Q458,Prowadzacy!$F$3:$K$116,4,FALSE)</f>
        <v>Kaczorowska</v>
      </c>
      <c r="U458" s="20" t="str">
        <f>VLOOKUP(Q458,Prowadzacy!$F$3:$M$116,8,FALSE)</f>
        <v xml:space="preserve">Dominika | Kaczorowska | Dr inż. |  ( p05181 ) </v>
      </c>
      <c r="V458" s="35"/>
      <c r="W458" s="34" t="s">
        <v>217</v>
      </c>
      <c r="X458" s="35"/>
      <c r="Y458" s="34"/>
      <c r="Z458" s="10"/>
      <c r="AA458" s="20"/>
      <c r="AB458" s="20"/>
      <c r="AC458" s="20"/>
      <c r="AD458" s="20"/>
      <c r="AE458" s="20"/>
      <c r="AF458" s="20"/>
      <c r="AG458" s="20"/>
      <c r="AH458" s="20"/>
      <c r="AI458" s="20"/>
      <c r="AJ458" s="20"/>
      <c r="AK458" s="20"/>
    </row>
    <row r="459" spans="1:37" ht="103.5">
      <c r="A459" s="151">
        <v>454</v>
      </c>
      <c r="B459" s="20" t="str">
        <f>VLOOKUP(E459,studia!$F$1:$I$10,2,FALSE)</f>
        <v>Elektrotechnika</v>
      </c>
      <c r="C459" s="20" t="str">
        <f>VLOOKUP(E459,studia!$F$1:$I$10,3,FALSE)</f>
        <v>mgr</v>
      </c>
      <c r="D459" s="20" t="str">
        <f>VLOOKUP(E459,studia!$F$1:$I$10,4,FALSE)</f>
        <v>ETP</v>
      </c>
      <c r="E459" s="35" t="s">
        <v>412</v>
      </c>
      <c r="F459" s="158" t="s">
        <v>2179</v>
      </c>
      <c r="G459" s="35" t="s">
        <v>1686</v>
      </c>
      <c r="H459" s="35" t="s">
        <v>1477</v>
      </c>
      <c r="I459" s="35" t="s">
        <v>1478</v>
      </c>
      <c r="J459" s="35" t="s">
        <v>1470</v>
      </c>
      <c r="K459" s="19" t="str">
        <f>VLOOKUP(J459,Prowadzacy!$F$3:$J$116,2,FALSE)</f>
        <v>Paweł</v>
      </c>
      <c r="L459" s="19">
        <f>VLOOKUP(J459,Prowadzacy!$F$3:$K$116,3,FALSE)</f>
        <v>0</v>
      </c>
      <c r="M459" s="19" t="str">
        <f>VLOOKUP(J459,Prowadzacy!$F$3:$K$116,4,FALSE)</f>
        <v>Żyłka</v>
      </c>
      <c r="N459" s="20" t="str">
        <f>VLOOKUP(J459,Prowadzacy!$F$3:$M$116,8,FALSE)</f>
        <v xml:space="preserve">Paweł | Żyłka | Dr hab. inż. |  ( 05134 ) </v>
      </c>
      <c r="O459" s="19" t="str">
        <f>VLOOKUP(J459,Prowadzacy!$F$3:$K$116,5,FALSE)</f>
        <v>K38W05D02</v>
      </c>
      <c r="P459" s="20" t="str">
        <f>VLOOKUP(J459,Prowadzacy!$F$3:$K$116,6,FALSE)</f>
        <v>ZE</v>
      </c>
      <c r="Q459" s="34" t="s">
        <v>1441</v>
      </c>
      <c r="R459" s="20" t="str">
        <f>VLOOKUP(Q459,Prowadzacy!$F$3:$K$116,2,FALSE)</f>
        <v>Tomasz</v>
      </c>
      <c r="S459" s="20">
        <f>VLOOKUP(Q459,Prowadzacy!$F$3:$K$116,3,FALSE)</f>
        <v>0</v>
      </c>
      <c r="T459" s="20" t="str">
        <f>VLOOKUP(Q459,Prowadzacy!$F$3:$K$116,4,FALSE)</f>
        <v>Czapka</v>
      </c>
      <c r="U459" s="20" t="str">
        <f>VLOOKUP(Q459,Prowadzacy!$F$3:$M$116,8,FALSE)</f>
        <v xml:space="preserve">Tomasz | Czapka | Dr inż. |  ( 05158 ) </v>
      </c>
      <c r="V459" s="35"/>
      <c r="W459" s="34" t="s">
        <v>217</v>
      </c>
      <c r="X459" s="35"/>
      <c r="Y459" s="34"/>
      <c r="Z459" s="10"/>
      <c r="AA459" s="20"/>
      <c r="AB459" s="20"/>
      <c r="AC459" s="20"/>
      <c r="AD459" s="20"/>
      <c r="AE459" s="20"/>
      <c r="AF459" s="20"/>
      <c r="AG459" s="20"/>
      <c r="AH459" s="20"/>
      <c r="AI459" s="20"/>
      <c r="AJ459" s="20"/>
      <c r="AK459" s="20"/>
    </row>
    <row r="460" spans="1:37" ht="65.25">
      <c r="A460" s="151">
        <v>455</v>
      </c>
      <c r="B460" s="20" t="str">
        <f>VLOOKUP(E460,studia!$F$1:$I$10,2,FALSE)</f>
        <v>Elektrotechnika</v>
      </c>
      <c r="C460" s="20" t="str">
        <f>VLOOKUP(E460,studia!$F$1:$I$10,3,FALSE)</f>
        <v>mgr</v>
      </c>
      <c r="D460" s="20" t="str">
        <f>VLOOKUP(E460,studia!$F$1:$I$10,4,FALSE)</f>
        <v>OZE</v>
      </c>
      <c r="E460" s="35" t="s">
        <v>493</v>
      </c>
      <c r="F460" s="157"/>
      <c r="G460" s="35" t="s">
        <v>736</v>
      </c>
      <c r="H460" s="35" t="s">
        <v>737</v>
      </c>
      <c r="I460" s="35" t="s">
        <v>1687</v>
      </c>
      <c r="J460" s="35" t="s">
        <v>732</v>
      </c>
      <c r="K460" s="19" t="str">
        <f>VLOOKUP(J460,Prowadzacy!$F$3:$J$116,2,FALSE)</f>
        <v>Bartosz</v>
      </c>
      <c r="L460" s="19" t="str">
        <f>VLOOKUP(J460,Prowadzacy!$F$3:$K$116,3,FALSE)</f>
        <v>Jan</v>
      </c>
      <c r="M460" s="19" t="str">
        <f>VLOOKUP(J460,Prowadzacy!$F$3:$K$116,4,FALSE)</f>
        <v>Brusiłowicz</v>
      </c>
      <c r="N460" s="20" t="str">
        <f>VLOOKUP(J460,Prowadzacy!$F$3:$M$116,8,FALSE)</f>
        <v xml:space="preserve">Bartosz | Brusiłowicz | Dr inż. |  ( 05413 ) </v>
      </c>
      <c r="O460" s="19" t="str">
        <f>VLOOKUP(J460,Prowadzacy!$F$3:$K$116,5,FALSE)</f>
        <v>K36W05D02</v>
      </c>
      <c r="P460" s="20" t="str">
        <f>VLOOKUP(J460,Prowadzacy!$F$3:$K$116,6,FALSE)</f>
        <v>ZAS</v>
      </c>
      <c r="Q460" s="34" t="s">
        <v>703</v>
      </c>
      <c r="R460" s="20" t="str">
        <f>VLOOKUP(Q460,Prowadzacy!$F$3:$K$116,2,FALSE)</f>
        <v>Paweł</v>
      </c>
      <c r="S460" s="20" t="str">
        <f>VLOOKUP(Q460,Prowadzacy!$F$3:$K$116,3,FALSE)</f>
        <v>Adam</v>
      </c>
      <c r="T460" s="20" t="str">
        <f>VLOOKUP(Q460,Prowadzacy!$F$3:$K$116,4,FALSE)</f>
        <v>Regulski</v>
      </c>
      <c r="U460" s="20" t="str">
        <f>VLOOKUP(Q460,Prowadzacy!$F$3:$M$116,8,FALSE)</f>
        <v xml:space="preserve">Paweł | Regulski | Dr inż. |  ( 52340 ) </v>
      </c>
      <c r="V460" s="35"/>
      <c r="W460" s="34" t="s">
        <v>217</v>
      </c>
      <c r="X460" s="35"/>
      <c r="Y460" s="34"/>
      <c r="Z460" s="10"/>
      <c r="AA460" s="20"/>
      <c r="AB460" s="20"/>
      <c r="AC460" s="20"/>
      <c r="AD460" s="20"/>
      <c r="AE460" s="20"/>
      <c r="AF460" s="20"/>
      <c r="AG460" s="20"/>
      <c r="AH460" s="20"/>
      <c r="AI460" s="20"/>
      <c r="AJ460" s="20"/>
      <c r="AK460" s="20"/>
    </row>
    <row r="461" spans="1:37" ht="65.25">
      <c r="A461" s="151">
        <v>456</v>
      </c>
      <c r="B461" s="20" t="str">
        <f>VLOOKUP(E461,studia!$F$1:$I$10,2,FALSE)</f>
        <v>Elektrotechnika</v>
      </c>
      <c r="C461" s="20" t="str">
        <f>VLOOKUP(E461,studia!$F$1:$I$10,3,FALSE)</f>
        <v>mgr</v>
      </c>
      <c r="D461" s="20" t="str">
        <f>VLOOKUP(E461,studia!$F$1:$I$10,4,FALSE)</f>
        <v>OZE</v>
      </c>
      <c r="E461" s="140" t="s">
        <v>493</v>
      </c>
      <c r="F461" s="159"/>
      <c r="G461" s="140" t="s">
        <v>1713</v>
      </c>
      <c r="H461" s="140" t="s">
        <v>621</v>
      </c>
      <c r="I461" s="140" t="s">
        <v>1661</v>
      </c>
      <c r="J461" s="140" t="s">
        <v>611</v>
      </c>
      <c r="K461" s="137" t="str">
        <f>VLOOKUP(J461,Prowadzacy!$F$3:$J$116,2,FALSE)</f>
        <v>Grażyna</v>
      </c>
      <c r="L461" s="137" t="str">
        <f>VLOOKUP(J461,Prowadzacy!$F$3:$K$116,3,FALSE)</f>
        <v>Zuzanna</v>
      </c>
      <c r="M461" s="137" t="str">
        <f>VLOOKUP(J461,Prowadzacy!$F$3:$K$116,4,FALSE)</f>
        <v>Dąbrowska-Kauf</v>
      </c>
      <c r="N461" s="136" t="str">
        <f>VLOOKUP(J461,Prowadzacy!$F$3:$M$116,8,FALSE)</f>
        <v xml:space="preserve">Grażyna | Dąbrowska-Kauf | Dr inż. |  ( 05206 ) </v>
      </c>
      <c r="O461" s="142" t="str">
        <f>VLOOKUP(J461,Prowadzacy!$F$3:$K$116,5,FALSE)</f>
        <v>K36W05D02</v>
      </c>
      <c r="P461" s="136" t="str">
        <f>VLOOKUP(J461,Prowadzacy!$F$3:$K$116,6,FALSE)</f>
        <v>ZUEiEP</v>
      </c>
      <c r="Q461" s="141" t="s">
        <v>417</v>
      </c>
      <c r="R461" s="136" t="str">
        <f>VLOOKUP(Q461,Prowadzacy!$F$3:$K$116,2,FALSE)</f>
        <v>Wiktoria</v>
      </c>
      <c r="S461" s="136" t="str">
        <f>VLOOKUP(Q461,Prowadzacy!$F$3:$K$116,3,FALSE)</f>
        <v>Maria</v>
      </c>
      <c r="T461" s="136" t="str">
        <f>VLOOKUP(Q461,Prowadzacy!$F$3:$K$116,4,FALSE)</f>
        <v>Grycan</v>
      </c>
      <c r="U461" s="136" t="str">
        <f>VLOOKUP(Q461,Prowadzacy!$F$3:$M$116,8,FALSE)</f>
        <v xml:space="preserve">Wiktoria | Grycan | Dr inż. |  ( 05408 ) </v>
      </c>
      <c r="V461" s="140"/>
      <c r="W461" s="141" t="s">
        <v>217</v>
      </c>
      <c r="X461" s="140"/>
      <c r="Y461" s="141"/>
      <c r="Z461" s="10"/>
      <c r="AA461" s="20"/>
      <c r="AB461" s="20"/>
      <c r="AC461" s="20"/>
      <c r="AD461" s="20"/>
      <c r="AE461" s="20"/>
      <c r="AF461" s="20"/>
      <c r="AG461" s="20"/>
      <c r="AH461" s="20"/>
      <c r="AI461" s="20"/>
      <c r="AJ461" s="20"/>
      <c r="AK461" s="20"/>
    </row>
    <row r="462" spans="1:37" ht="78">
      <c r="A462" s="151">
        <v>457</v>
      </c>
      <c r="B462" s="20" t="str">
        <f>VLOOKUP(E462,studia!$F$1:$I$10,2,FALSE)</f>
        <v>Elektrotechnika</v>
      </c>
      <c r="C462" s="20" t="str">
        <f>VLOOKUP(E462,studia!$F$1:$I$10,3,FALSE)</f>
        <v>mgr</v>
      </c>
      <c r="D462" s="20" t="str">
        <f>VLOOKUP(E462,studia!$F$1:$I$10,4,FALSE)</f>
        <v>OZE</v>
      </c>
      <c r="E462" s="35" t="s">
        <v>493</v>
      </c>
      <c r="F462" s="158" t="s">
        <v>2179</v>
      </c>
      <c r="G462" s="35" t="s">
        <v>1534</v>
      </c>
      <c r="H462" s="35" t="s">
        <v>622</v>
      </c>
      <c r="I462" s="35" t="s">
        <v>1564</v>
      </c>
      <c r="J462" s="35" t="s">
        <v>611</v>
      </c>
      <c r="K462" s="19" t="str">
        <f>VLOOKUP(J462,Prowadzacy!$F$3:$J$116,2,FALSE)</f>
        <v>Grażyna</v>
      </c>
      <c r="L462" s="19" t="str">
        <f>VLOOKUP(J462,Prowadzacy!$F$3:$K$116,3,FALSE)</f>
        <v>Zuzanna</v>
      </c>
      <c r="M462" s="19" t="str">
        <f>VLOOKUP(J462,Prowadzacy!$F$3:$K$116,4,FALSE)</f>
        <v>Dąbrowska-Kauf</v>
      </c>
      <c r="N462" s="20" t="str">
        <f>VLOOKUP(J462,Prowadzacy!$F$3:$M$116,8,FALSE)</f>
        <v xml:space="preserve">Grażyna | Dąbrowska-Kauf | Dr inż. |  ( 05206 ) </v>
      </c>
      <c r="O462" s="19" t="str">
        <f>VLOOKUP(J462,Prowadzacy!$F$3:$K$116,5,FALSE)</f>
        <v>K36W05D02</v>
      </c>
      <c r="P462" s="20" t="str">
        <f>VLOOKUP(J462,Prowadzacy!$F$3:$K$116,6,FALSE)</f>
        <v>ZUEiEP</v>
      </c>
      <c r="Q462" s="34" t="s">
        <v>398</v>
      </c>
      <c r="R462" s="20" t="str">
        <f>VLOOKUP(Q462,Prowadzacy!$F$3:$K$116,2,FALSE)</f>
        <v>Marek</v>
      </c>
      <c r="S462" s="20" t="str">
        <f>VLOOKUP(Q462,Prowadzacy!$F$3:$K$116,3,FALSE)</f>
        <v>Andrzej</v>
      </c>
      <c r="T462" s="20" t="str">
        <f>VLOOKUP(Q462,Prowadzacy!$F$3:$K$116,4,FALSE)</f>
        <v>Jaworski</v>
      </c>
      <c r="U462" s="20" t="str">
        <f>VLOOKUP(Q462,Prowadzacy!$F$3:$M$116,8,FALSE)</f>
        <v xml:space="preserve">Marek | Jaworski | Dr inż. |  ( 05237 ) </v>
      </c>
      <c r="V462" s="35"/>
      <c r="W462" s="34" t="s">
        <v>217</v>
      </c>
      <c r="X462" s="35"/>
      <c r="Y462" s="34"/>
      <c r="Z462" s="10"/>
      <c r="AA462" s="20"/>
      <c r="AB462" s="20"/>
      <c r="AC462" s="20"/>
      <c r="AD462" s="20"/>
      <c r="AE462" s="20"/>
      <c r="AF462" s="20"/>
      <c r="AG462" s="20"/>
      <c r="AH462" s="20"/>
      <c r="AI462" s="20"/>
      <c r="AJ462" s="20"/>
      <c r="AK462" s="20"/>
    </row>
    <row r="463" spans="1:37" ht="129">
      <c r="A463" s="151">
        <v>458</v>
      </c>
      <c r="B463" s="20" t="str">
        <f>VLOOKUP(E463,studia!$F$1:$I$10,2,FALSE)</f>
        <v>Elektrotechnika</v>
      </c>
      <c r="C463" s="20" t="str">
        <f>VLOOKUP(E463,studia!$F$1:$I$10,3,FALSE)</f>
        <v>mgr</v>
      </c>
      <c r="D463" s="20" t="str">
        <f>VLOOKUP(E463,studia!$F$1:$I$10,4,FALSE)</f>
        <v>OZE</v>
      </c>
      <c r="E463" s="35" t="s">
        <v>493</v>
      </c>
      <c r="F463" s="158" t="s">
        <v>2179</v>
      </c>
      <c r="G463" s="35" t="s">
        <v>1688</v>
      </c>
      <c r="H463" s="35" t="s">
        <v>623</v>
      </c>
      <c r="I463" s="35" t="s">
        <v>1689</v>
      </c>
      <c r="J463" s="35" t="s">
        <v>611</v>
      </c>
      <c r="K463" s="19" t="str">
        <f>VLOOKUP(J463,Prowadzacy!$F$3:$J$116,2,FALSE)</f>
        <v>Grażyna</v>
      </c>
      <c r="L463" s="19" t="str">
        <f>VLOOKUP(J463,Prowadzacy!$F$3:$K$116,3,FALSE)</f>
        <v>Zuzanna</v>
      </c>
      <c r="M463" s="19" t="str">
        <f>VLOOKUP(J463,Prowadzacy!$F$3:$K$116,4,FALSE)</f>
        <v>Dąbrowska-Kauf</v>
      </c>
      <c r="N463" s="20" t="str">
        <f>VLOOKUP(J463,Prowadzacy!$F$3:$M$116,8,FALSE)</f>
        <v xml:space="preserve">Grażyna | Dąbrowska-Kauf | Dr inż. |  ( 05206 ) </v>
      </c>
      <c r="O463" s="19" t="str">
        <f>VLOOKUP(J463,Prowadzacy!$F$3:$K$116,5,FALSE)</f>
        <v>K36W05D02</v>
      </c>
      <c r="P463" s="20" t="str">
        <f>VLOOKUP(J463,Prowadzacy!$F$3:$K$116,6,FALSE)</f>
        <v>ZUEiEP</v>
      </c>
      <c r="Q463" s="34" t="s">
        <v>398</v>
      </c>
      <c r="R463" s="20" t="str">
        <f>VLOOKUP(Q463,Prowadzacy!$F$3:$K$116,2,FALSE)</f>
        <v>Marek</v>
      </c>
      <c r="S463" s="20" t="str">
        <f>VLOOKUP(Q463,Prowadzacy!$F$3:$K$116,3,FALSE)</f>
        <v>Andrzej</v>
      </c>
      <c r="T463" s="20" t="str">
        <f>VLOOKUP(Q463,Prowadzacy!$F$3:$K$116,4,FALSE)</f>
        <v>Jaworski</v>
      </c>
      <c r="U463" s="20" t="str">
        <f>VLOOKUP(Q463,Prowadzacy!$F$3:$M$116,8,FALSE)</f>
        <v xml:space="preserve">Marek | Jaworski | Dr inż. |  ( 05237 ) </v>
      </c>
      <c r="V463" s="35"/>
      <c r="W463" s="34" t="s">
        <v>217</v>
      </c>
      <c r="X463" s="35"/>
      <c r="Y463" s="34"/>
      <c r="Z463" s="10"/>
      <c r="AA463" s="20"/>
      <c r="AB463" s="20"/>
      <c r="AC463" s="20"/>
      <c r="AD463" s="20"/>
      <c r="AE463" s="20"/>
      <c r="AF463" s="20"/>
      <c r="AG463" s="20"/>
      <c r="AH463" s="20"/>
      <c r="AI463" s="20"/>
      <c r="AJ463" s="20"/>
      <c r="AK463" s="20"/>
    </row>
    <row r="464" spans="1:37" ht="90.75">
      <c r="A464" s="151">
        <v>459</v>
      </c>
      <c r="B464" s="20" t="str">
        <f>VLOOKUP(E464,studia!$F$1:$I$10,2,FALSE)</f>
        <v>Elektrotechnika</v>
      </c>
      <c r="C464" s="20" t="str">
        <f>VLOOKUP(E464,studia!$F$1:$I$10,3,FALSE)</f>
        <v>mgr</v>
      </c>
      <c r="D464" s="20" t="str">
        <f>VLOOKUP(E464,studia!$F$1:$I$10,4,FALSE)</f>
        <v>OZE</v>
      </c>
      <c r="E464" s="35" t="s">
        <v>493</v>
      </c>
      <c r="F464" s="157"/>
      <c r="G464" s="35" t="s">
        <v>494</v>
      </c>
      <c r="H464" s="35" t="s">
        <v>495</v>
      </c>
      <c r="I464" s="35" t="s">
        <v>496</v>
      </c>
      <c r="J464" s="35" t="s">
        <v>480</v>
      </c>
      <c r="K464" s="19" t="str">
        <f>VLOOKUP(J464,Prowadzacy!$F$3:$J$116,2,FALSE)</f>
        <v>Waldemar</v>
      </c>
      <c r="L464" s="19" t="str">
        <f>VLOOKUP(J464,Prowadzacy!$F$3:$K$116,3,FALSE)</f>
        <v>Paweł</v>
      </c>
      <c r="M464" s="19" t="str">
        <f>VLOOKUP(J464,Prowadzacy!$F$3:$K$116,4,FALSE)</f>
        <v>Dołęga</v>
      </c>
      <c r="N464" s="20" t="str">
        <f>VLOOKUP(J464,Prowadzacy!$F$3:$M$116,8,FALSE)</f>
        <v xml:space="preserve">Waldemar | Dołęga | Dr hab. inż. |  ( 05265 ) </v>
      </c>
      <c r="O464" s="19" t="str">
        <f>VLOOKUP(J464,Prowadzacy!$F$3:$K$116,5,FALSE)</f>
        <v>K36W05D02</v>
      </c>
      <c r="P464" s="20" t="str">
        <f>VLOOKUP(J464,Prowadzacy!$F$3:$K$116,6,FALSE)</f>
        <v>ZUEiEP</v>
      </c>
      <c r="Q464" s="34" t="s">
        <v>598</v>
      </c>
      <c r="R464" s="20" t="str">
        <f>VLOOKUP(Q464,Prowadzacy!$F$3:$K$116,2,FALSE)</f>
        <v>Kazimierz</v>
      </c>
      <c r="S464" s="20">
        <f>VLOOKUP(Q464,Prowadzacy!$F$3:$K$116,3,FALSE)</f>
        <v>0</v>
      </c>
      <c r="T464" s="20" t="str">
        <f>VLOOKUP(Q464,Prowadzacy!$F$3:$K$116,4,FALSE)</f>
        <v>Herlender</v>
      </c>
      <c r="U464" s="20" t="str">
        <f>VLOOKUP(Q464,Prowadzacy!$F$3:$M$116,8,FALSE)</f>
        <v xml:space="preserve">Kazimierz | Herlender | Dr inż. |  ( 05211 ) </v>
      </c>
      <c r="V464" s="35"/>
      <c r="W464" s="34" t="s">
        <v>217</v>
      </c>
      <c r="X464" s="35"/>
      <c r="Y464" s="34"/>
      <c r="Z464" s="10"/>
      <c r="AA464" s="20"/>
      <c r="AB464" s="20"/>
      <c r="AC464" s="20"/>
      <c r="AD464" s="20"/>
      <c r="AE464" s="20"/>
      <c r="AF464" s="20"/>
      <c r="AG464" s="20"/>
      <c r="AH464" s="20"/>
      <c r="AI464" s="20"/>
      <c r="AJ464" s="20"/>
      <c r="AK464" s="20"/>
    </row>
    <row r="465" spans="1:37" ht="218.25">
      <c r="A465" s="151">
        <v>460</v>
      </c>
      <c r="B465" s="20" t="str">
        <f>VLOOKUP(E465,studia!$F$1:$I$10,2,FALSE)</f>
        <v>Elektrotechnika</v>
      </c>
      <c r="C465" s="20" t="str">
        <f>VLOOKUP(E465,studia!$F$1:$I$10,3,FALSE)</f>
        <v>mgr</v>
      </c>
      <c r="D465" s="20" t="str">
        <f>VLOOKUP(E465,studia!$F$1:$I$10,4,FALSE)</f>
        <v>OZE</v>
      </c>
      <c r="E465" s="35" t="s">
        <v>493</v>
      </c>
      <c r="F465" s="158" t="s">
        <v>2179</v>
      </c>
      <c r="G465" s="35" t="s">
        <v>497</v>
      </c>
      <c r="H465" s="35" t="s">
        <v>498</v>
      </c>
      <c r="I465" s="35" t="s">
        <v>2166</v>
      </c>
      <c r="J465" s="35" t="s">
        <v>480</v>
      </c>
      <c r="K465" s="19" t="str">
        <f>VLOOKUP(J465,Prowadzacy!$F$3:$J$116,2,FALSE)</f>
        <v>Waldemar</v>
      </c>
      <c r="L465" s="19" t="str">
        <f>VLOOKUP(J465,Prowadzacy!$F$3:$K$116,3,FALSE)</f>
        <v>Paweł</v>
      </c>
      <c r="M465" s="19" t="str">
        <f>VLOOKUP(J465,Prowadzacy!$F$3:$K$116,4,FALSE)</f>
        <v>Dołęga</v>
      </c>
      <c r="N465" s="20" t="str">
        <f>VLOOKUP(J465,Prowadzacy!$F$3:$M$116,8,FALSE)</f>
        <v xml:space="preserve">Waldemar | Dołęga | Dr hab. inż. |  ( 05265 ) </v>
      </c>
      <c r="O465" s="19" t="str">
        <f>VLOOKUP(J465,Prowadzacy!$F$3:$K$116,5,FALSE)</f>
        <v>K36W05D02</v>
      </c>
      <c r="P465" s="20" t="str">
        <f>VLOOKUP(J465,Prowadzacy!$F$3:$K$116,6,FALSE)</f>
        <v>ZUEiEP</v>
      </c>
      <c r="Q465" s="34" t="s">
        <v>598</v>
      </c>
      <c r="R465" s="20" t="str">
        <f>VLOOKUP(Q465,Prowadzacy!$F$3:$K$116,2,FALSE)</f>
        <v>Kazimierz</v>
      </c>
      <c r="S465" s="20">
        <f>VLOOKUP(Q465,Prowadzacy!$F$3:$K$116,3,FALSE)</f>
        <v>0</v>
      </c>
      <c r="T465" s="20" t="str">
        <f>VLOOKUP(Q465,Prowadzacy!$F$3:$K$116,4,FALSE)</f>
        <v>Herlender</v>
      </c>
      <c r="U465" s="20" t="str">
        <f>VLOOKUP(Q465,Prowadzacy!$F$3:$M$116,8,FALSE)</f>
        <v xml:space="preserve">Kazimierz | Herlender | Dr inż. |  ( 05211 ) </v>
      </c>
      <c r="V465" s="35"/>
      <c r="W465" s="34" t="s">
        <v>217</v>
      </c>
      <c r="X465" s="35"/>
      <c r="Y465" s="34"/>
      <c r="Z465" s="10"/>
      <c r="AA465" s="20"/>
      <c r="AB465" s="20"/>
      <c r="AC465" s="20"/>
      <c r="AD465" s="20"/>
      <c r="AE465" s="20"/>
      <c r="AF465" s="20"/>
      <c r="AG465" s="20"/>
      <c r="AH465" s="20"/>
      <c r="AI465" s="20"/>
      <c r="AJ465" s="20"/>
      <c r="AK465" s="20"/>
    </row>
    <row r="466" spans="1:37" ht="116.25">
      <c r="A466" s="151">
        <v>461</v>
      </c>
      <c r="B466" s="20" t="str">
        <f>VLOOKUP(E466,studia!$F$1:$I$10,2,FALSE)</f>
        <v>Elektrotechnika</v>
      </c>
      <c r="C466" s="20" t="str">
        <f>VLOOKUP(E466,studia!$F$1:$I$10,3,FALSE)</f>
        <v>mgr</v>
      </c>
      <c r="D466" s="20" t="str">
        <f>VLOOKUP(E466,studia!$F$1:$I$10,4,FALSE)</f>
        <v>OZE</v>
      </c>
      <c r="E466" s="35" t="s">
        <v>493</v>
      </c>
      <c r="F466" s="157"/>
      <c r="G466" s="35" t="s">
        <v>499</v>
      </c>
      <c r="H466" s="35" t="s">
        <v>500</v>
      </c>
      <c r="I466" s="35" t="s">
        <v>1565</v>
      </c>
      <c r="J466" s="35" t="s">
        <v>480</v>
      </c>
      <c r="K466" s="19" t="str">
        <f>VLOOKUP(J466,Prowadzacy!$F$3:$J$116,2,FALSE)</f>
        <v>Waldemar</v>
      </c>
      <c r="L466" s="19" t="str">
        <f>VLOOKUP(J466,Prowadzacy!$F$3:$K$116,3,FALSE)</f>
        <v>Paweł</v>
      </c>
      <c r="M466" s="19" t="str">
        <f>VLOOKUP(J466,Prowadzacy!$F$3:$K$116,4,FALSE)</f>
        <v>Dołęga</v>
      </c>
      <c r="N466" s="20" t="str">
        <f>VLOOKUP(J466,Prowadzacy!$F$3:$M$116,8,FALSE)</f>
        <v xml:space="preserve">Waldemar | Dołęga | Dr hab. inż. |  ( 05265 ) </v>
      </c>
      <c r="O466" s="19" t="str">
        <f>VLOOKUP(J466,Prowadzacy!$F$3:$K$116,5,FALSE)</f>
        <v>K36W05D02</v>
      </c>
      <c r="P466" s="20" t="str">
        <f>VLOOKUP(J466,Prowadzacy!$F$3:$K$116,6,FALSE)</f>
        <v>ZUEiEP</v>
      </c>
      <c r="Q466" s="34" t="s">
        <v>598</v>
      </c>
      <c r="R466" s="20" t="str">
        <f>VLOOKUP(Q466,Prowadzacy!$F$3:$K$116,2,FALSE)</f>
        <v>Kazimierz</v>
      </c>
      <c r="S466" s="20">
        <f>VLOOKUP(Q466,Prowadzacy!$F$3:$K$116,3,FALSE)</f>
        <v>0</v>
      </c>
      <c r="T466" s="20" t="str">
        <f>VLOOKUP(Q466,Prowadzacy!$F$3:$K$116,4,FALSE)</f>
        <v>Herlender</v>
      </c>
      <c r="U466" s="20" t="str">
        <f>VLOOKUP(Q466,Prowadzacy!$F$3:$M$116,8,FALSE)</f>
        <v xml:space="preserve">Kazimierz | Herlender | Dr inż. |  ( 05211 ) </v>
      </c>
      <c r="V466" s="35"/>
      <c r="W466" s="34" t="s">
        <v>217</v>
      </c>
      <c r="X466" s="35"/>
      <c r="Y466" s="34"/>
      <c r="Z466" s="10"/>
      <c r="AA466" s="20"/>
      <c r="AB466" s="20"/>
      <c r="AC466" s="20"/>
      <c r="AD466" s="20"/>
      <c r="AE466" s="20"/>
      <c r="AF466" s="20"/>
      <c r="AG466" s="20"/>
      <c r="AH466" s="20"/>
      <c r="AI466" s="20"/>
      <c r="AJ466" s="20"/>
      <c r="AK466" s="20"/>
    </row>
    <row r="467" spans="1:37" ht="65.25">
      <c r="A467" s="151">
        <v>462</v>
      </c>
      <c r="B467" s="20" t="str">
        <f>VLOOKUP(E467,studia!$F$1:$I$10,2,FALSE)</f>
        <v>Elektrotechnika</v>
      </c>
      <c r="C467" s="20" t="str">
        <f>VLOOKUP(E467,studia!$F$1:$I$10,3,FALSE)</f>
        <v>mgr</v>
      </c>
      <c r="D467" s="20" t="str">
        <f>VLOOKUP(E467,studia!$F$1:$I$10,4,FALSE)</f>
        <v>OZE</v>
      </c>
      <c r="E467" s="35" t="s">
        <v>493</v>
      </c>
      <c r="F467" s="158" t="s">
        <v>2179</v>
      </c>
      <c r="G467" s="35" t="s">
        <v>747</v>
      </c>
      <c r="H467" s="35" t="s">
        <v>748</v>
      </c>
      <c r="I467" s="35" t="s">
        <v>749</v>
      </c>
      <c r="J467" s="35" t="s">
        <v>744</v>
      </c>
      <c r="K467" s="19" t="str">
        <f>VLOOKUP(J467,Prowadzacy!$F$3:$J$116,2,FALSE)</f>
        <v>Justyna</v>
      </c>
      <c r="L467" s="19">
        <f>VLOOKUP(J467,Prowadzacy!$F$3:$K$116,3,FALSE)</f>
        <v>0</v>
      </c>
      <c r="M467" s="19" t="str">
        <f>VLOOKUP(J467,Prowadzacy!$F$3:$K$116,4,FALSE)</f>
        <v>Herlender</v>
      </c>
      <c r="N467" s="20" t="str">
        <f>VLOOKUP(J467,Prowadzacy!$F$3:$M$116,8,FALSE)</f>
        <v xml:space="preserve">Justyna | Herlender | Dr inż. |  ( p52341 ) </v>
      </c>
      <c r="O467" s="19" t="str">
        <f>VLOOKUP(J467,Prowadzacy!$F$3:$K$116,5,FALSE)</f>
        <v>K36W05D02</v>
      </c>
      <c r="P467" s="20" t="str">
        <f>VLOOKUP(J467,Prowadzacy!$F$3:$K$116,6,FALSE)</f>
        <v>ZAS</v>
      </c>
      <c r="Q467" s="34" t="s">
        <v>703</v>
      </c>
      <c r="R467" s="20" t="str">
        <f>VLOOKUP(Q467,Prowadzacy!$F$3:$K$116,2,FALSE)</f>
        <v>Paweł</v>
      </c>
      <c r="S467" s="20" t="str">
        <f>VLOOKUP(Q467,Prowadzacy!$F$3:$K$116,3,FALSE)</f>
        <v>Adam</v>
      </c>
      <c r="T467" s="20" t="str">
        <f>VLOOKUP(Q467,Prowadzacy!$F$3:$K$116,4,FALSE)</f>
        <v>Regulski</v>
      </c>
      <c r="U467" s="20" t="str">
        <f>VLOOKUP(Q467,Prowadzacy!$F$3:$M$116,8,FALSE)</f>
        <v xml:space="preserve">Paweł | Regulski | Dr inż. |  ( 52340 ) </v>
      </c>
      <c r="V467" s="35"/>
      <c r="W467" s="34" t="s">
        <v>217</v>
      </c>
      <c r="X467" s="35"/>
      <c r="Y467" s="34"/>
      <c r="Z467" s="10"/>
      <c r="AA467" s="20"/>
      <c r="AB467" s="20"/>
      <c r="AC467" s="20"/>
      <c r="AD467" s="20"/>
      <c r="AE467" s="20"/>
      <c r="AF467" s="20"/>
      <c r="AG467" s="20"/>
      <c r="AH467" s="20"/>
      <c r="AI467" s="20"/>
      <c r="AJ467" s="20"/>
      <c r="AK467" s="20"/>
    </row>
    <row r="468" spans="1:37" ht="103.5">
      <c r="A468" s="151">
        <v>463</v>
      </c>
      <c r="B468" s="20" t="str">
        <f>VLOOKUP(E468,studia!$F$1:$I$10,2,FALSE)</f>
        <v>Elektrotechnika</v>
      </c>
      <c r="C468" s="20" t="str">
        <f>VLOOKUP(E468,studia!$F$1:$I$10,3,FALSE)</f>
        <v>mgr</v>
      </c>
      <c r="D468" s="20" t="str">
        <f>VLOOKUP(E468,studia!$F$1:$I$10,4,FALSE)</f>
        <v>OZE</v>
      </c>
      <c r="E468" s="35" t="s">
        <v>493</v>
      </c>
      <c r="F468" s="157"/>
      <c r="G468" s="35" t="s">
        <v>893</v>
      </c>
      <c r="H468" s="35" t="s">
        <v>894</v>
      </c>
      <c r="I468" s="35" t="s">
        <v>895</v>
      </c>
      <c r="J468" s="35" t="s">
        <v>871</v>
      </c>
      <c r="K468" s="19" t="str">
        <f>VLOOKUP(J468,Prowadzacy!$F$3:$J$116,2,FALSE)</f>
        <v>Robert</v>
      </c>
      <c r="L468" s="19" t="str">
        <f>VLOOKUP(J468,Prowadzacy!$F$3:$K$116,3,FALSE)</f>
        <v>Stanisław</v>
      </c>
      <c r="M468" s="19" t="str">
        <f>VLOOKUP(J468,Prowadzacy!$F$3:$K$116,4,FALSE)</f>
        <v>Łukomski</v>
      </c>
      <c r="N468" s="20" t="str">
        <f>VLOOKUP(J468,Prowadzacy!$F$3:$M$116,8,FALSE)</f>
        <v xml:space="preserve">Robert | Łukomski | Dr inż. |  ( 05216 ) </v>
      </c>
      <c r="O468" s="19" t="str">
        <f>VLOOKUP(J468,Prowadzacy!$F$3:$K$116,5,FALSE)</f>
        <v>K36W05D02</v>
      </c>
      <c r="P468" s="20" t="str">
        <f>VLOOKUP(J468,Prowadzacy!$F$3:$K$116,6,FALSE)</f>
        <v>ZSS</v>
      </c>
      <c r="Q468" s="34" t="s">
        <v>914</v>
      </c>
      <c r="R468" s="20" t="str">
        <f>VLOOKUP(Q468,Prowadzacy!$F$3:$K$116,2,FALSE)</f>
        <v>Marek</v>
      </c>
      <c r="S468" s="20" t="str">
        <f>VLOOKUP(Q468,Prowadzacy!$F$3:$K$116,3,FALSE)</f>
        <v>Aleksander</v>
      </c>
      <c r="T468" s="20" t="str">
        <f>VLOOKUP(Q468,Prowadzacy!$F$3:$K$116,4,FALSE)</f>
        <v>Kott</v>
      </c>
      <c r="U468" s="20" t="str">
        <f>VLOOKUP(Q468,Prowadzacy!$F$3:$M$116,8,FALSE)</f>
        <v xml:space="preserve">Marek | Kott | Dr inż. |  ( 05297 ) </v>
      </c>
      <c r="V468" s="35"/>
      <c r="W468" s="34" t="s">
        <v>217</v>
      </c>
      <c r="X468" s="35"/>
      <c r="Y468" s="34"/>
      <c r="Z468" s="10"/>
      <c r="AA468" s="20"/>
      <c r="AB468" s="20"/>
      <c r="AC468" s="20"/>
      <c r="AD468" s="20"/>
      <c r="AE468" s="20"/>
      <c r="AF468" s="20"/>
      <c r="AG468" s="20"/>
      <c r="AH468" s="20"/>
      <c r="AI468" s="20"/>
      <c r="AJ468" s="20"/>
      <c r="AK468" s="20"/>
    </row>
    <row r="469" spans="1:37" ht="90.75">
      <c r="A469" s="151">
        <v>464</v>
      </c>
      <c r="B469" s="20" t="str">
        <f>VLOOKUP(E469,studia!$F$1:$I$10,2,FALSE)</f>
        <v>Elektrotechnika</v>
      </c>
      <c r="C469" s="20" t="str">
        <f>VLOOKUP(E469,studia!$F$1:$I$10,3,FALSE)</f>
        <v>mgr</v>
      </c>
      <c r="D469" s="20" t="str">
        <f>VLOOKUP(E469,studia!$F$1:$I$10,4,FALSE)</f>
        <v>OZE</v>
      </c>
      <c r="E469" s="35" t="s">
        <v>493</v>
      </c>
      <c r="F469" s="157"/>
      <c r="G469" s="35" t="s">
        <v>901</v>
      </c>
      <c r="H469" s="35" t="s">
        <v>902</v>
      </c>
      <c r="I469" s="35" t="s">
        <v>903</v>
      </c>
      <c r="J469" s="35" t="s">
        <v>871</v>
      </c>
      <c r="K469" s="19" t="str">
        <f>VLOOKUP(J469,Prowadzacy!$F$3:$J$116,2,FALSE)</f>
        <v>Robert</v>
      </c>
      <c r="L469" s="19" t="str">
        <f>VLOOKUP(J469,Prowadzacy!$F$3:$K$116,3,FALSE)</f>
        <v>Stanisław</v>
      </c>
      <c r="M469" s="19" t="str">
        <f>VLOOKUP(J469,Prowadzacy!$F$3:$K$116,4,FALSE)</f>
        <v>Łukomski</v>
      </c>
      <c r="N469" s="20" t="str">
        <f>VLOOKUP(J469,Prowadzacy!$F$3:$M$116,8,FALSE)</f>
        <v xml:space="preserve">Robert | Łukomski | Dr inż. |  ( 05216 ) </v>
      </c>
      <c r="O469" s="19" t="str">
        <f>VLOOKUP(J469,Prowadzacy!$F$3:$K$116,5,FALSE)</f>
        <v>K36W05D02</v>
      </c>
      <c r="P469" s="20" t="str">
        <f>VLOOKUP(J469,Prowadzacy!$F$3:$K$116,6,FALSE)</f>
        <v>ZSS</v>
      </c>
      <c r="Q469" s="34" t="s">
        <v>914</v>
      </c>
      <c r="R469" s="20" t="str">
        <f>VLOOKUP(Q469,Prowadzacy!$F$3:$K$116,2,FALSE)</f>
        <v>Marek</v>
      </c>
      <c r="S469" s="20" t="str">
        <f>VLOOKUP(Q469,Prowadzacy!$F$3:$K$116,3,FALSE)</f>
        <v>Aleksander</v>
      </c>
      <c r="T469" s="20" t="str">
        <f>VLOOKUP(Q469,Prowadzacy!$F$3:$K$116,4,FALSE)</f>
        <v>Kott</v>
      </c>
      <c r="U469" s="20" t="str">
        <f>VLOOKUP(Q469,Prowadzacy!$F$3:$M$116,8,FALSE)</f>
        <v xml:space="preserve">Marek | Kott | Dr inż. |  ( 05297 ) </v>
      </c>
      <c r="V469" s="35"/>
      <c r="W469" s="34" t="s">
        <v>217</v>
      </c>
      <c r="X469" s="35"/>
      <c r="Y469" s="34"/>
      <c r="Z469" s="10"/>
      <c r="AA469" s="20"/>
      <c r="AB469" s="20"/>
      <c r="AC469" s="20"/>
      <c r="AD469" s="20"/>
      <c r="AE469" s="20"/>
      <c r="AF469" s="20"/>
      <c r="AG469" s="20"/>
      <c r="AH469" s="20"/>
      <c r="AI469" s="20"/>
      <c r="AJ469" s="20"/>
      <c r="AK469" s="20"/>
    </row>
    <row r="470" spans="1:37" ht="78">
      <c r="A470" s="151">
        <v>465</v>
      </c>
      <c r="B470" s="20" t="str">
        <f>VLOOKUP(E470,studia!$F$1:$I$10,2,FALSE)</f>
        <v>Elektrotechnika</v>
      </c>
      <c r="C470" s="20" t="str">
        <f>VLOOKUP(E470,studia!$F$1:$I$10,3,FALSE)</f>
        <v>mgr</v>
      </c>
      <c r="D470" s="20" t="str">
        <f>VLOOKUP(E470,studia!$F$1:$I$10,4,FALSE)</f>
        <v>OZE</v>
      </c>
      <c r="E470" s="35" t="s">
        <v>493</v>
      </c>
      <c r="F470" s="157"/>
      <c r="G470" s="35" t="s">
        <v>910</v>
      </c>
      <c r="H470" s="35" t="s">
        <v>911</v>
      </c>
      <c r="I470" s="35" t="s">
        <v>1690</v>
      </c>
      <c r="J470" s="35" t="s">
        <v>871</v>
      </c>
      <c r="K470" s="19" t="str">
        <f>VLOOKUP(J470,Prowadzacy!$F$3:$J$116,2,FALSE)</f>
        <v>Robert</v>
      </c>
      <c r="L470" s="19" t="str">
        <f>VLOOKUP(J470,Prowadzacy!$F$3:$K$116,3,FALSE)</f>
        <v>Stanisław</v>
      </c>
      <c r="M470" s="19" t="str">
        <f>VLOOKUP(J470,Prowadzacy!$F$3:$K$116,4,FALSE)</f>
        <v>Łukomski</v>
      </c>
      <c r="N470" s="20" t="str">
        <f>VLOOKUP(J470,Prowadzacy!$F$3:$M$116,8,FALSE)</f>
        <v xml:space="preserve">Robert | Łukomski | Dr inż. |  ( 05216 ) </v>
      </c>
      <c r="O470" s="19" t="str">
        <f>VLOOKUP(J470,Prowadzacy!$F$3:$K$116,5,FALSE)</f>
        <v>K36W05D02</v>
      </c>
      <c r="P470" s="20" t="str">
        <f>VLOOKUP(J470,Prowadzacy!$F$3:$K$116,6,FALSE)</f>
        <v>ZSS</v>
      </c>
      <c r="Q470" s="34" t="s">
        <v>914</v>
      </c>
      <c r="R470" s="20" t="str">
        <f>VLOOKUP(Q470,Prowadzacy!$F$3:$K$116,2,FALSE)</f>
        <v>Marek</v>
      </c>
      <c r="S470" s="20" t="str">
        <f>VLOOKUP(Q470,Prowadzacy!$F$3:$K$116,3,FALSE)</f>
        <v>Aleksander</v>
      </c>
      <c r="T470" s="20" t="str">
        <f>VLOOKUP(Q470,Prowadzacy!$F$3:$K$116,4,FALSE)</f>
        <v>Kott</v>
      </c>
      <c r="U470" s="20" t="str">
        <f>VLOOKUP(Q470,Prowadzacy!$F$3:$M$116,8,FALSE)</f>
        <v xml:space="preserve">Marek | Kott | Dr inż. |  ( 05297 ) </v>
      </c>
      <c r="V470" s="35"/>
      <c r="W470" s="34" t="s">
        <v>217</v>
      </c>
      <c r="X470" s="35"/>
      <c r="Y470" s="34"/>
      <c r="Z470" s="10"/>
      <c r="AA470" s="20"/>
      <c r="AB470" s="20"/>
      <c r="AC470" s="20"/>
      <c r="AD470" s="20"/>
      <c r="AE470" s="20"/>
      <c r="AF470" s="20"/>
      <c r="AG470" s="20"/>
      <c r="AH470" s="20"/>
      <c r="AI470" s="20"/>
      <c r="AJ470" s="20"/>
      <c r="AK470" s="20"/>
    </row>
    <row r="471" spans="1:37" ht="103.5">
      <c r="A471" s="151">
        <v>466</v>
      </c>
      <c r="B471" s="20" t="str">
        <f>VLOOKUP(E471,studia!$F$1:$I$10,2,FALSE)</f>
        <v>Elektrotechnika</v>
      </c>
      <c r="C471" s="20" t="str">
        <f>VLOOKUP(E471,studia!$F$1:$I$10,3,FALSE)</f>
        <v>mgr</v>
      </c>
      <c r="D471" s="20" t="str">
        <f>VLOOKUP(E471,studia!$F$1:$I$10,4,FALSE)</f>
        <v>OZE</v>
      </c>
      <c r="E471" s="35" t="s">
        <v>493</v>
      </c>
      <c r="F471" s="158" t="s">
        <v>2179</v>
      </c>
      <c r="G471" s="35" t="s">
        <v>821</v>
      </c>
      <c r="H471" s="35" t="s">
        <v>822</v>
      </c>
      <c r="I471" s="35" t="s">
        <v>1691</v>
      </c>
      <c r="J471" s="35" t="s">
        <v>820</v>
      </c>
      <c r="K471" s="19" t="str">
        <f>VLOOKUP(J471,Prowadzacy!$F$3:$J$116,2,FALSE)</f>
        <v>Radosław</v>
      </c>
      <c r="L471" s="19">
        <f>VLOOKUP(J471,Prowadzacy!$F$3:$K$116,3,FALSE)</f>
        <v>0</v>
      </c>
      <c r="M471" s="19" t="str">
        <f>VLOOKUP(J471,Prowadzacy!$F$3:$K$116,4,FALSE)</f>
        <v>Nalepa</v>
      </c>
      <c r="N471" s="20" t="str">
        <f>VLOOKUP(J471,Prowadzacy!$F$3:$M$116,8,FALSE)</f>
        <v xml:space="preserve">Radosław | Nalepa | Dr inż. |  ( 05386 ) </v>
      </c>
      <c r="O471" s="19" t="str">
        <f>VLOOKUP(J471,Prowadzacy!$F$3:$K$116,5,FALSE)</f>
        <v>K36W05D02</v>
      </c>
      <c r="P471" s="20" t="str">
        <f>VLOOKUP(J471,Prowadzacy!$F$3:$K$116,6,FALSE)</f>
        <v>ZSS</v>
      </c>
      <c r="Q471" s="34" t="s">
        <v>871</v>
      </c>
      <c r="R471" s="20" t="str">
        <f>VLOOKUP(Q471,Prowadzacy!$F$3:$K$116,2,FALSE)</f>
        <v>Robert</v>
      </c>
      <c r="S471" s="20" t="str">
        <f>VLOOKUP(Q471,Prowadzacy!$F$3:$K$116,3,FALSE)</f>
        <v>Stanisław</v>
      </c>
      <c r="T471" s="20" t="str">
        <f>VLOOKUP(Q471,Prowadzacy!$F$3:$K$116,4,FALSE)</f>
        <v>Łukomski</v>
      </c>
      <c r="U471" s="20" t="str">
        <f>VLOOKUP(Q471,Prowadzacy!$F$3:$M$116,8,FALSE)</f>
        <v xml:space="preserve">Robert | Łukomski | Dr inż. |  ( 05216 ) </v>
      </c>
      <c r="V471" s="35"/>
      <c r="W471" s="34" t="s">
        <v>217</v>
      </c>
      <c r="X471" s="35"/>
      <c r="Y471" s="34"/>
      <c r="Z471" s="10"/>
      <c r="AA471" s="20"/>
      <c r="AB471" s="20"/>
      <c r="AC471" s="20"/>
      <c r="AD471" s="20"/>
      <c r="AE471" s="20"/>
      <c r="AF471" s="20"/>
      <c r="AG471" s="20"/>
      <c r="AH471" s="20"/>
      <c r="AI471" s="20"/>
      <c r="AJ471" s="20"/>
      <c r="AK471" s="20"/>
    </row>
    <row r="472" spans="1:37" ht="65.25">
      <c r="A472" s="151">
        <v>467</v>
      </c>
      <c r="B472" s="20" t="str">
        <f>VLOOKUP(E472,studia!$F$1:$I$10,2,FALSE)</f>
        <v>Elektrotechnika</v>
      </c>
      <c r="C472" s="20" t="str">
        <f>VLOOKUP(E472,studia!$F$1:$I$10,3,FALSE)</f>
        <v>mgr</v>
      </c>
      <c r="D472" s="20" t="str">
        <f>VLOOKUP(E472,studia!$F$1:$I$10,4,FALSE)</f>
        <v>OZE</v>
      </c>
      <c r="E472" s="35" t="s">
        <v>493</v>
      </c>
      <c r="F472" s="157"/>
      <c r="G472" s="35" t="s">
        <v>778</v>
      </c>
      <c r="H472" s="35" t="s">
        <v>779</v>
      </c>
      <c r="I472" s="35" t="s">
        <v>1566</v>
      </c>
      <c r="J472" s="35" t="s">
        <v>780</v>
      </c>
      <c r="K472" s="19" t="str">
        <f>VLOOKUP(J472,Prowadzacy!$F$3:$J$116,2,FALSE)</f>
        <v>Marek</v>
      </c>
      <c r="L472" s="19">
        <f>VLOOKUP(J472,Prowadzacy!$F$3:$K$116,3,FALSE)</f>
        <v>0</v>
      </c>
      <c r="M472" s="19" t="str">
        <f>VLOOKUP(J472,Prowadzacy!$F$3:$K$116,4,FALSE)</f>
        <v>Wąsowski</v>
      </c>
      <c r="N472" s="20" t="str">
        <f>VLOOKUP(J472,Prowadzacy!$F$3:$M$116,8,FALSE)</f>
        <v xml:space="preserve">Marek | Wąsowski | Dr inż. |  ( 05415 ) </v>
      </c>
      <c r="O472" s="19" t="str">
        <f>VLOOKUP(J472,Prowadzacy!$F$3:$K$116,5,FALSE)</f>
        <v>K36W05D02</v>
      </c>
      <c r="P472" s="20" t="str">
        <f>VLOOKUP(J472,Prowadzacy!$F$3:$K$116,6,FALSE)</f>
        <v>ZAS</v>
      </c>
      <c r="Q472" s="34" t="s">
        <v>684</v>
      </c>
      <c r="R472" s="20" t="str">
        <f>VLOOKUP(Q472,Prowadzacy!$F$3:$K$116,2,FALSE)</f>
        <v>Marcin</v>
      </c>
      <c r="S472" s="20" t="str">
        <f>VLOOKUP(Q472,Prowadzacy!$F$3:$K$116,3,FALSE)</f>
        <v>Wojciech</v>
      </c>
      <c r="T472" s="20" t="str">
        <f>VLOOKUP(Q472,Prowadzacy!$F$3:$K$116,4,FALSE)</f>
        <v>Habrych</v>
      </c>
      <c r="U472" s="20" t="str">
        <f>VLOOKUP(Q472,Prowadzacy!$F$3:$M$116,8,FALSE)</f>
        <v xml:space="preserve">Marcin | Habrych | Dr hab. inż. |  ( 05281 ) </v>
      </c>
      <c r="V472" s="35"/>
      <c r="W472" s="34" t="s">
        <v>217</v>
      </c>
      <c r="X472" s="35"/>
      <c r="Y472" s="34"/>
      <c r="Z472" s="10"/>
      <c r="AA472" s="20"/>
      <c r="AB472" s="20"/>
      <c r="AC472" s="20"/>
      <c r="AD472" s="20"/>
      <c r="AE472" s="20"/>
      <c r="AF472" s="20"/>
      <c r="AG472" s="20"/>
      <c r="AH472" s="20"/>
      <c r="AI472" s="20"/>
      <c r="AJ472" s="20"/>
      <c r="AK472" s="20"/>
    </row>
    <row r="473" spans="1:37" ht="154.5">
      <c r="A473" s="151">
        <v>468</v>
      </c>
      <c r="B473" s="20" t="str">
        <f>VLOOKUP(E473,studia!$F$1:$I$10,2,FALSE)</f>
        <v>Elektrotechnika</v>
      </c>
      <c r="C473" s="20" t="str">
        <f>VLOOKUP(E473,studia!$F$1:$I$10,3,FALSE)</f>
        <v>mgr</v>
      </c>
      <c r="D473" s="20" t="str">
        <f>VLOOKUP(E473,studia!$F$1:$I$10,4,FALSE)</f>
        <v>OZE</v>
      </c>
      <c r="E473" s="35" t="s">
        <v>493</v>
      </c>
      <c r="F473" s="157"/>
      <c r="G473" s="35" t="s">
        <v>784</v>
      </c>
      <c r="H473" s="35" t="s">
        <v>785</v>
      </c>
      <c r="I473" s="35" t="s">
        <v>1567</v>
      </c>
      <c r="J473" s="35" t="s">
        <v>780</v>
      </c>
      <c r="K473" s="19" t="str">
        <f>VLOOKUP(J473,Prowadzacy!$F$3:$J$116,2,FALSE)</f>
        <v>Marek</v>
      </c>
      <c r="L473" s="19">
        <f>VLOOKUP(J473,Prowadzacy!$F$3:$K$116,3,FALSE)</f>
        <v>0</v>
      </c>
      <c r="M473" s="19" t="str">
        <f>VLOOKUP(J473,Prowadzacy!$F$3:$K$116,4,FALSE)</f>
        <v>Wąsowski</v>
      </c>
      <c r="N473" s="20" t="str">
        <f>VLOOKUP(J473,Prowadzacy!$F$3:$M$116,8,FALSE)</f>
        <v xml:space="preserve">Marek | Wąsowski | Dr inż. |  ( 05415 ) </v>
      </c>
      <c r="O473" s="19" t="str">
        <f>VLOOKUP(J473,Prowadzacy!$F$3:$K$116,5,FALSE)</f>
        <v>K36W05D02</v>
      </c>
      <c r="P473" s="20" t="str">
        <f>VLOOKUP(J473,Prowadzacy!$F$3:$K$116,6,FALSE)</f>
        <v>ZAS</v>
      </c>
      <c r="Q473" s="34" t="s">
        <v>598</v>
      </c>
      <c r="R473" s="20" t="str">
        <f>VLOOKUP(Q473,Prowadzacy!$F$3:$K$116,2,FALSE)</f>
        <v>Kazimierz</v>
      </c>
      <c r="S473" s="20">
        <f>VLOOKUP(Q473,Prowadzacy!$F$3:$K$116,3,FALSE)</f>
        <v>0</v>
      </c>
      <c r="T473" s="20" t="str">
        <f>VLOOKUP(Q473,Prowadzacy!$F$3:$K$116,4,FALSE)</f>
        <v>Herlender</v>
      </c>
      <c r="U473" s="20" t="str">
        <f>VLOOKUP(Q473,Prowadzacy!$F$3:$M$116,8,FALSE)</f>
        <v xml:space="preserve">Kazimierz | Herlender | Dr inż. |  ( 05211 ) </v>
      </c>
      <c r="V473" s="35" t="s">
        <v>925</v>
      </c>
      <c r="W473" s="34" t="s">
        <v>216</v>
      </c>
      <c r="X473" s="35" t="s">
        <v>926</v>
      </c>
      <c r="Y473" s="34" t="s">
        <v>216</v>
      </c>
      <c r="Z473" s="10"/>
      <c r="AA473" s="20"/>
      <c r="AB473" s="20"/>
      <c r="AC473" s="20"/>
      <c r="AD473" s="20"/>
      <c r="AE473" s="20"/>
      <c r="AF473" s="20"/>
      <c r="AG473" s="20"/>
      <c r="AH473" s="20"/>
      <c r="AI473" s="20"/>
      <c r="AJ473" s="20"/>
      <c r="AK473" s="20"/>
    </row>
    <row r="474" spans="1:37" ht="39.75">
      <c r="A474" s="151">
        <v>469</v>
      </c>
      <c r="B474" s="20" t="str">
        <f>VLOOKUP(E474,studia!$F$1:$I$10,2,FALSE)</f>
        <v>Elektrotechnika</v>
      </c>
      <c r="C474" s="20" t="str">
        <f>VLOOKUP(E474,studia!$F$1:$I$10,3,FALSE)</f>
        <v>mgr</v>
      </c>
      <c r="D474" s="20" t="str">
        <f>VLOOKUP(E474,studia!$F$1:$I$10,4,FALSE)</f>
        <v>OZE</v>
      </c>
      <c r="E474" s="35" t="s">
        <v>493</v>
      </c>
      <c r="F474" s="158" t="s">
        <v>2179</v>
      </c>
      <c r="G474" s="35" t="s">
        <v>558</v>
      </c>
      <c r="H474" s="35" t="s">
        <v>559</v>
      </c>
      <c r="I474" s="35" t="s">
        <v>560</v>
      </c>
      <c r="J474" s="35" t="s">
        <v>561</v>
      </c>
      <c r="K474" s="19" t="str">
        <f>VLOOKUP(J474,Prowadzacy!$F$3:$J$116,2,FALSE)</f>
        <v>Bogumiła</v>
      </c>
      <c r="L474" s="19" t="str">
        <f>VLOOKUP(J474,Prowadzacy!$F$3:$K$116,3,FALSE)</f>
        <v>Kazimiera</v>
      </c>
      <c r="M474" s="19" t="str">
        <f>VLOOKUP(J474,Prowadzacy!$F$3:$K$116,4,FALSE)</f>
        <v>Wnukowska</v>
      </c>
      <c r="N474" s="20" t="str">
        <f>VLOOKUP(J474,Prowadzacy!$F$3:$M$116,8,FALSE)</f>
        <v xml:space="preserve">Bogumiła | Wnukowska | Dr hab. inż. |  ( 05258z ) </v>
      </c>
      <c r="O474" s="19" t="str">
        <f>VLOOKUP(J474,Prowadzacy!$F$3:$K$116,5,FALSE)</f>
        <v>K36W05D02</v>
      </c>
      <c r="P474" s="20" t="str">
        <f>VLOOKUP(J474,Prowadzacy!$F$3:$K$116,6,FALSE)</f>
        <v>ZUEiEP</v>
      </c>
      <c r="Q474" s="34" t="s">
        <v>519</v>
      </c>
      <c r="R474" s="20" t="str">
        <f>VLOOKUP(Q474,Prowadzacy!$F$3:$K$116,2,FALSE)</f>
        <v>Janusz</v>
      </c>
      <c r="S474" s="20" t="str">
        <f>VLOOKUP(Q474,Prowadzacy!$F$3:$K$116,3,FALSE)</f>
        <v>Stanisław</v>
      </c>
      <c r="T474" s="20" t="str">
        <f>VLOOKUP(Q474,Prowadzacy!$F$3:$K$116,4,FALSE)</f>
        <v>Konieczny</v>
      </c>
      <c r="U474" s="20" t="str">
        <f>VLOOKUP(Q474,Prowadzacy!$F$3:$M$116,8,FALSE)</f>
        <v xml:space="preserve">Janusz | Konieczny | Dr inż. |  ( 05269 ) </v>
      </c>
      <c r="V474" s="35"/>
      <c r="W474" s="34" t="s">
        <v>217</v>
      </c>
      <c r="X474" s="35"/>
      <c r="Y474" s="34"/>
      <c r="Z474" s="10"/>
      <c r="AA474" s="20"/>
      <c r="AB474" s="20"/>
      <c r="AC474" s="20"/>
      <c r="AD474" s="20"/>
      <c r="AE474" s="20"/>
      <c r="AF474" s="20"/>
      <c r="AG474" s="20"/>
      <c r="AH474" s="20"/>
      <c r="AI474" s="20"/>
      <c r="AJ474" s="20"/>
      <c r="AK474" s="20"/>
    </row>
    <row r="475" spans="1:37" ht="65.25">
      <c r="A475" s="151">
        <v>470</v>
      </c>
      <c r="B475" s="20" t="str">
        <f>VLOOKUP(E475,studia!$F$1:$I$10,2,FALSE)</f>
        <v>Elektrotechnika</v>
      </c>
      <c r="C475" s="20" t="str">
        <f>VLOOKUP(E475,studia!$F$1:$I$10,3,FALSE)</f>
        <v>mgr</v>
      </c>
      <c r="D475" s="20" t="str">
        <f>VLOOKUP(E475,studia!$F$1:$I$10,4,FALSE)</f>
        <v>OZE</v>
      </c>
      <c r="E475" s="35" t="s">
        <v>493</v>
      </c>
      <c r="F475" s="158" t="s">
        <v>2179</v>
      </c>
      <c r="G475" s="35" t="s">
        <v>562</v>
      </c>
      <c r="H475" s="35" t="s">
        <v>563</v>
      </c>
      <c r="I475" s="35" t="s">
        <v>564</v>
      </c>
      <c r="J475" s="35" t="s">
        <v>561</v>
      </c>
      <c r="K475" s="19" t="str">
        <f>VLOOKUP(J475,Prowadzacy!$F$3:$J$116,2,FALSE)</f>
        <v>Bogumiła</v>
      </c>
      <c r="L475" s="19" t="str">
        <f>VLOOKUP(J475,Prowadzacy!$F$3:$K$116,3,FALSE)</f>
        <v>Kazimiera</v>
      </c>
      <c r="M475" s="19" t="str">
        <f>VLOOKUP(J475,Prowadzacy!$F$3:$K$116,4,FALSE)</f>
        <v>Wnukowska</v>
      </c>
      <c r="N475" s="20" t="str">
        <f>VLOOKUP(J475,Prowadzacy!$F$3:$M$116,8,FALSE)</f>
        <v xml:space="preserve">Bogumiła | Wnukowska | Dr hab. inż. |  ( 05258z ) </v>
      </c>
      <c r="O475" s="19" t="str">
        <f>VLOOKUP(J475,Prowadzacy!$F$3:$K$116,5,FALSE)</f>
        <v>K36W05D02</v>
      </c>
      <c r="P475" s="20" t="str">
        <f>VLOOKUP(J475,Prowadzacy!$F$3:$K$116,6,FALSE)</f>
        <v>ZUEiEP</v>
      </c>
      <c r="Q475" s="34" t="s">
        <v>398</v>
      </c>
      <c r="R475" s="20" t="str">
        <f>VLOOKUP(Q475,Prowadzacy!$F$3:$K$116,2,FALSE)</f>
        <v>Marek</v>
      </c>
      <c r="S475" s="20" t="str">
        <f>VLOOKUP(Q475,Prowadzacy!$F$3:$K$116,3,FALSE)</f>
        <v>Andrzej</v>
      </c>
      <c r="T475" s="20" t="str">
        <f>VLOOKUP(Q475,Prowadzacy!$F$3:$K$116,4,FALSE)</f>
        <v>Jaworski</v>
      </c>
      <c r="U475" s="20" t="str">
        <f>VLOOKUP(Q475,Prowadzacy!$F$3:$M$116,8,FALSE)</f>
        <v xml:space="preserve">Marek | Jaworski | Dr inż. |  ( 05237 ) </v>
      </c>
      <c r="V475" s="35"/>
      <c r="W475" s="34" t="s">
        <v>217</v>
      </c>
      <c r="X475" s="35"/>
      <c r="Y475" s="34"/>
      <c r="Z475" s="10"/>
      <c r="AA475" s="20"/>
      <c r="AB475" s="20"/>
      <c r="AC475" s="20"/>
      <c r="AD475" s="20"/>
      <c r="AE475" s="20"/>
      <c r="AF475" s="20"/>
      <c r="AG475" s="20"/>
      <c r="AH475" s="20"/>
      <c r="AI475" s="20"/>
      <c r="AJ475" s="20"/>
      <c r="AK475" s="20"/>
    </row>
    <row r="476" spans="1:37" ht="52.5">
      <c r="A476" s="151">
        <v>471</v>
      </c>
      <c r="B476" s="20" t="str">
        <f>VLOOKUP(E476,studia!$F$1:$I$10,2,FALSE)</f>
        <v>Elektrotechnika</v>
      </c>
      <c r="C476" s="20" t="str">
        <f>VLOOKUP(E476,studia!$F$1:$I$10,3,FALSE)</f>
        <v>mgr</v>
      </c>
      <c r="D476" s="20" t="str">
        <f>VLOOKUP(E476,studia!$F$1:$I$10,4,FALSE)</f>
        <v>OZE</v>
      </c>
      <c r="E476" s="35" t="s">
        <v>493</v>
      </c>
      <c r="F476" s="157"/>
      <c r="G476" s="35" t="s">
        <v>1804</v>
      </c>
      <c r="H476" s="35" t="s">
        <v>1805</v>
      </c>
      <c r="I476" s="35" t="s">
        <v>1568</v>
      </c>
      <c r="J476" s="35" t="s">
        <v>561</v>
      </c>
      <c r="K476" s="19" t="str">
        <f>VLOOKUP(J476,Prowadzacy!$F$3:$J$116,2,FALSE)</f>
        <v>Bogumiła</v>
      </c>
      <c r="L476" s="19" t="str">
        <f>VLOOKUP(J476,Prowadzacy!$F$3:$K$116,3,FALSE)</f>
        <v>Kazimiera</v>
      </c>
      <c r="M476" s="19" t="str">
        <f>VLOOKUP(J476,Prowadzacy!$F$3:$K$116,4,FALSE)</f>
        <v>Wnukowska</v>
      </c>
      <c r="N476" s="20" t="str">
        <f>VLOOKUP(J476,Prowadzacy!$F$3:$M$116,8,FALSE)</f>
        <v xml:space="preserve">Bogumiła | Wnukowska | Dr hab. inż. |  ( 05258z ) </v>
      </c>
      <c r="O476" s="19" t="str">
        <f>VLOOKUP(J476,Prowadzacy!$F$3:$K$116,5,FALSE)</f>
        <v>K36W05D02</v>
      </c>
      <c r="P476" s="20" t="str">
        <f>VLOOKUP(J476,Prowadzacy!$F$3:$K$116,6,FALSE)</f>
        <v>ZUEiEP</v>
      </c>
      <c r="Q476" s="34" t="s">
        <v>519</v>
      </c>
      <c r="R476" s="20" t="str">
        <f>VLOOKUP(Q476,Prowadzacy!$F$3:$K$116,2,FALSE)</f>
        <v>Janusz</v>
      </c>
      <c r="S476" s="20" t="str">
        <f>VLOOKUP(Q476,Prowadzacy!$F$3:$K$116,3,FALSE)</f>
        <v>Stanisław</v>
      </c>
      <c r="T476" s="20" t="str">
        <f>VLOOKUP(Q476,Prowadzacy!$F$3:$K$116,4,FALSE)</f>
        <v>Konieczny</v>
      </c>
      <c r="U476" s="20" t="str">
        <f>VLOOKUP(Q476,Prowadzacy!$F$3:$M$116,8,FALSE)</f>
        <v xml:space="preserve">Janusz | Konieczny | Dr inż. |  ( 05269 ) </v>
      </c>
      <c r="V476" s="35"/>
      <c r="W476" s="34" t="s">
        <v>217</v>
      </c>
      <c r="X476" s="35"/>
      <c r="Y476" s="34"/>
      <c r="Z476" s="10"/>
      <c r="AA476" s="20"/>
      <c r="AB476" s="20"/>
      <c r="AC476" s="20"/>
      <c r="AD476" s="20"/>
      <c r="AE476" s="20"/>
      <c r="AF476" s="20"/>
      <c r="AG476" s="20"/>
      <c r="AH476" s="20"/>
      <c r="AI476" s="20"/>
      <c r="AJ476" s="20"/>
      <c r="AK476" s="20"/>
    </row>
    <row r="477" spans="1:37" ht="52.5">
      <c r="A477" s="151">
        <v>472</v>
      </c>
      <c r="B477" s="20" t="str">
        <f>VLOOKUP(E477,studia!$F$1:$I$10,2,FALSE)</f>
        <v>Elektrotechnika</v>
      </c>
      <c r="C477" s="20" t="str">
        <f>VLOOKUP(E477,studia!$F$1:$I$10,3,FALSE)</f>
        <v>mgr</v>
      </c>
      <c r="D477" s="20" t="str">
        <f>VLOOKUP(E477,studia!$F$1:$I$10,4,FALSE)</f>
        <v>OZE</v>
      </c>
      <c r="E477" s="35" t="s">
        <v>493</v>
      </c>
      <c r="F477" s="158" t="s">
        <v>2179</v>
      </c>
      <c r="G477" s="35" t="s">
        <v>565</v>
      </c>
      <c r="H477" s="35" t="s">
        <v>566</v>
      </c>
      <c r="I477" s="35" t="s">
        <v>567</v>
      </c>
      <c r="J477" s="35" t="s">
        <v>561</v>
      </c>
      <c r="K477" s="19" t="str">
        <f>VLOOKUP(J477,Prowadzacy!$F$3:$J$116,2,FALSE)</f>
        <v>Bogumiła</v>
      </c>
      <c r="L477" s="19" t="str">
        <f>VLOOKUP(J477,Prowadzacy!$F$3:$K$116,3,FALSE)</f>
        <v>Kazimiera</v>
      </c>
      <c r="M477" s="19" t="str">
        <f>VLOOKUP(J477,Prowadzacy!$F$3:$K$116,4,FALSE)</f>
        <v>Wnukowska</v>
      </c>
      <c r="N477" s="20" t="str">
        <f>VLOOKUP(J477,Prowadzacy!$F$3:$M$116,8,FALSE)</f>
        <v xml:space="preserve">Bogumiła | Wnukowska | Dr hab. inż. |  ( 05258z ) </v>
      </c>
      <c r="O477" s="19" t="str">
        <f>VLOOKUP(J477,Prowadzacy!$F$3:$K$116,5,FALSE)</f>
        <v>K36W05D02</v>
      </c>
      <c r="P477" s="20" t="str">
        <f>VLOOKUP(J477,Prowadzacy!$F$3:$K$116,6,FALSE)</f>
        <v>ZUEiEP</v>
      </c>
      <c r="Q477" s="34" t="s">
        <v>519</v>
      </c>
      <c r="R477" s="20" t="str">
        <f>VLOOKUP(Q477,Prowadzacy!$F$3:$K$116,2,FALSE)</f>
        <v>Janusz</v>
      </c>
      <c r="S477" s="20" t="str">
        <f>VLOOKUP(Q477,Prowadzacy!$F$3:$K$116,3,FALSE)</f>
        <v>Stanisław</v>
      </c>
      <c r="T477" s="20" t="str">
        <f>VLOOKUP(Q477,Prowadzacy!$F$3:$K$116,4,FALSE)</f>
        <v>Konieczny</v>
      </c>
      <c r="U477" s="20" t="str">
        <f>VLOOKUP(Q477,Prowadzacy!$F$3:$M$116,8,FALSE)</f>
        <v xml:space="preserve">Janusz | Konieczny | Dr inż. |  ( 05269 ) </v>
      </c>
      <c r="V477" s="35"/>
      <c r="W477" s="34" t="s">
        <v>217</v>
      </c>
      <c r="X477" s="35"/>
      <c r="Y477" s="34"/>
      <c r="Z477" s="10"/>
      <c r="AA477" s="20"/>
      <c r="AB477" s="20"/>
      <c r="AC477" s="20"/>
      <c r="AD477" s="20"/>
      <c r="AE477" s="20"/>
      <c r="AF477" s="20"/>
      <c r="AG477" s="20"/>
      <c r="AH477" s="20"/>
      <c r="AI477" s="20"/>
      <c r="AJ477" s="20"/>
      <c r="AK477" s="20"/>
    </row>
    <row r="478" spans="1:37" ht="52.5">
      <c r="A478" s="151">
        <v>473</v>
      </c>
      <c r="B478" s="20" t="str">
        <f>VLOOKUP(E478,studia!$F$1:$I$10,2,FALSE)</f>
        <v>Elektrotechnika</v>
      </c>
      <c r="C478" s="20" t="str">
        <f>VLOOKUP(E478,studia!$F$1:$I$10,3,FALSE)</f>
        <v>mgr</v>
      </c>
      <c r="D478" s="20" t="str">
        <f>VLOOKUP(E478,studia!$F$1:$I$10,4,FALSE)</f>
        <v>OZE</v>
      </c>
      <c r="E478" s="35" t="s">
        <v>493</v>
      </c>
      <c r="F478" s="157"/>
      <c r="G478" s="35" t="s">
        <v>1400</v>
      </c>
      <c r="H478" s="35" t="s">
        <v>1401</v>
      </c>
      <c r="I478" s="35" t="s">
        <v>1692</v>
      </c>
      <c r="J478" s="35" t="s">
        <v>1399</v>
      </c>
      <c r="K478" s="19" t="str">
        <f>VLOOKUP(J478,Prowadzacy!$F$3:$J$116,2,FALSE)</f>
        <v>Michał</v>
      </c>
      <c r="L478" s="19">
        <f>VLOOKUP(J478,Prowadzacy!$F$3:$K$116,3,FALSE)</f>
        <v>0</v>
      </c>
      <c r="M478" s="19" t="str">
        <f>VLOOKUP(J478,Prowadzacy!$F$3:$K$116,4,FALSE)</f>
        <v>Jasiński</v>
      </c>
      <c r="N478" s="20" t="str">
        <f>VLOOKUP(J478,Prowadzacy!$F$3:$M$116,8,FALSE)</f>
        <v xml:space="preserve">Michał | Jasiński | Dr inż. |  ( p05180 ) </v>
      </c>
      <c r="O478" s="19" t="str">
        <f>VLOOKUP(J478,Prowadzacy!$F$3:$K$116,5,FALSE)</f>
        <v>K38W05D02</v>
      </c>
      <c r="P478" s="20" t="str">
        <f>VLOOKUP(J478,Prowadzacy!$F$3:$K$116,6,FALSE)</f>
        <v>ZET</v>
      </c>
      <c r="Q478" s="34" t="s">
        <v>1381</v>
      </c>
      <c r="R478" s="20" t="str">
        <f>VLOOKUP(Q478,Prowadzacy!$F$3:$K$116,2,FALSE)</f>
        <v>Dominika</v>
      </c>
      <c r="S478" s="20">
        <f>VLOOKUP(Q478,Prowadzacy!$F$3:$K$116,3,FALSE)</f>
        <v>0</v>
      </c>
      <c r="T478" s="20" t="str">
        <f>VLOOKUP(Q478,Prowadzacy!$F$3:$K$116,4,FALSE)</f>
        <v>Kaczorowska</v>
      </c>
      <c r="U478" s="20" t="str">
        <f>VLOOKUP(Q478,Prowadzacy!$F$3:$M$116,8,FALSE)</f>
        <v xml:space="preserve">Dominika | Kaczorowska | Dr inż. |  ( p05181 ) </v>
      </c>
      <c r="V478" s="35"/>
      <c r="W478" s="34" t="s">
        <v>217</v>
      </c>
      <c r="X478" s="35"/>
      <c r="Y478" s="34"/>
      <c r="Z478" s="10"/>
      <c r="AA478" s="20"/>
      <c r="AB478" s="20"/>
      <c r="AC478" s="20"/>
      <c r="AD478" s="20"/>
      <c r="AE478" s="20"/>
      <c r="AF478" s="20"/>
      <c r="AG478" s="20"/>
      <c r="AH478" s="20"/>
      <c r="AI478" s="20"/>
      <c r="AJ478" s="20"/>
      <c r="AK478" s="20"/>
    </row>
    <row r="479" spans="1:37" ht="39.75">
      <c r="A479" s="151">
        <v>474</v>
      </c>
      <c r="B479" s="20" t="str">
        <f>VLOOKUP(E479,studia!$F$1:$I$10,2,FALSE)</f>
        <v>Elektrotechnika</v>
      </c>
      <c r="C479" s="20" t="str">
        <f>VLOOKUP(E479,studia!$F$1:$I$10,3,FALSE)</f>
        <v>mgr</v>
      </c>
      <c r="D479" s="20" t="str">
        <f>VLOOKUP(E479,studia!$F$1:$I$10,4,FALSE)</f>
        <v>OZE</v>
      </c>
      <c r="E479" s="35" t="s">
        <v>493</v>
      </c>
      <c r="F479" s="158" t="s">
        <v>2179</v>
      </c>
      <c r="G479" s="35" t="s">
        <v>1693</v>
      </c>
      <c r="H479" s="35" t="s">
        <v>1404</v>
      </c>
      <c r="I479" s="35" t="s">
        <v>1405</v>
      </c>
      <c r="J479" s="35" t="s">
        <v>1399</v>
      </c>
      <c r="K479" s="19" t="str">
        <f>VLOOKUP(J479,Prowadzacy!$F$3:$J$116,2,FALSE)</f>
        <v>Michał</v>
      </c>
      <c r="L479" s="19">
        <f>VLOOKUP(J479,Prowadzacy!$F$3:$K$116,3,FALSE)</f>
        <v>0</v>
      </c>
      <c r="M479" s="19" t="str">
        <f>VLOOKUP(J479,Prowadzacy!$F$3:$K$116,4,FALSE)</f>
        <v>Jasiński</v>
      </c>
      <c r="N479" s="20" t="str">
        <f>VLOOKUP(J479,Prowadzacy!$F$3:$M$116,8,FALSE)</f>
        <v xml:space="preserve">Michał | Jasiński | Dr inż. |  ( p05180 ) </v>
      </c>
      <c r="O479" s="19" t="str">
        <f>VLOOKUP(J479,Prowadzacy!$F$3:$K$116,5,FALSE)</f>
        <v>K38W05D02</v>
      </c>
      <c r="P479" s="20" t="str">
        <f>VLOOKUP(J479,Prowadzacy!$F$3:$K$116,6,FALSE)</f>
        <v>ZET</v>
      </c>
      <c r="Q479" s="34" t="s">
        <v>1381</v>
      </c>
      <c r="R479" s="20" t="str">
        <f>VLOOKUP(Q479,Prowadzacy!$F$3:$K$116,2,FALSE)</f>
        <v>Dominika</v>
      </c>
      <c r="S479" s="20">
        <f>VLOOKUP(Q479,Prowadzacy!$F$3:$K$116,3,FALSE)</f>
        <v>0</v>
      </c>
      <c r="T479" s="20" t="str">
        <f>VLOOKUP(Q479,Prowadzacy!$F$3:$K$116,4,FALSE)</f>
        <v>Kaczorowska</v>
      </c>
      <c r="U479" s="20" t="str">
        <f>VLOOKUP(Q479,Prowadzacy!$F$3:$M$116,8,FALSE)</f>
        <v xml:space="preserve">Dominika | Kaczorowska | Dr inż. |  ( p05181 ) </v>
      </c>
      <c r="V479" s="35"/>
      <c r="W479" s="34" t="s">
        <v>217</v>
      </c>
      <c r="X479" s="35"/>
      <c r="Y479" s="34"/>
      <c r="Z479" s="10"/>
      <c r="AA479" s="20"/>
      <c r="AB479" s="20"/>
      <c r="AC479" s="20"/>
      <c r="AD479" s="20"/>
      <c r="AE479" s="20"/>
      <c r="AF479" s="20"/>
      <c r="AG479" s="20"/>
      <c r="AH479" s="20"/>
      <c r="AI479" s="20"/>
      <c r="AJ479" s="20"/>
      <c r="AK479" s="20"/>
    </row>
    <row r="480" spans="1:37" ht="65.25">
      <c r="A480" s="151">
        <v>475</v>
      </c>
      <c r="B480" s="20" t="str">
        <f>VLOOKUP(E480,studia!$F$1:$I$10,2,FALSE)</f>
        <v>Elektrotechnika</v>
      </c>
      <c r="C480" s="20" t="str">
        <f>VLOOKUP(E480,studia!$F$1:$I$10,3,FALSE)</f>
        <v>mgr</v>
      </c>
      <c r="D480" s="20" t="str">
        <f>VLOOKUP(E480,studia!$F$1:$I$10,4,FALSE)</f>
        <v>OZE</v>
      </c>
      <c r="E480" s="35" t="s">
        <v>493</v>
      </c>
      <c r="F480" s="158" t="s">
        <v>2179</v>
      </c>
      <c r="G480" s="35" t="s">
        <v>1694</v>
      </c>
      <c r="H480" s="35" t="s">
        <v>1407</v>
      </c>
      <c r="I480" s="35" t="s">
        <v>1695</v>
      </c>
      <c r="J480" s="35" t="s">
        <v>1399</v>
      </c>
      <c r="K480" s="19" t="str">
        <f>VLOOKUP(J480,Prowadzacy!$F$3:$J$116,2,FALSE)</f>
        <v>Michał</v>
      </c>
      <c r="L480" s="19">
        <f>VLOOKUP(J480,Prowadzacy!$F$3:$K$116,3,FALSE)</f>
        <v>0</v>
      </c>
      <c r="M480" s="19" t="str">
        <f>VLOOKUP(J480,Prowadzacy!$F$3:$K$116,4,FALSE)</f>
        <v>Jasiński</v>
      </c>
      <c r="N480" s="20" t="str">
        <f>VLOOKUP(J480,Prowadzacy!$F$3:$M$116,8,FALSE)</f>
        <v xml:space="preserve">Michał | Jasiński | Dr inż. |  ( p05180 ) </v>
      </c>
      <c r="O480" s="19" t="str">
        <f>VLOOKUP(J480,Prowadzacy!$F$3:$K$116,5,FALSE)</f>
        <v>K38W05D02</v>
      </c>
      <c r="P480" s="20" t="str">
        <f>VLOOKUP(J480,Prowadzacy!$F$3:$K$116,6,FALSE)</f>
        <v>ZET</v>
      </c>
      <c r="Q480" s="34" t="s">
        <v>1381</v>
      </c>
      <c r="R480" s="20" t="str">
        <f>VLOOKUP(Q480,Prowadzacy!$F$3:$K$116,2,FALSE)</f>
        <v>Dominika</v>
      </c>
      <c r="S480" s="20">
        <f>VLOOKUP(Q480,Prowadzacy!$F$3:$K$116,3,FALSE)</f>
        <v>0</v>
      </c>
      <c r="T480" s="20" t="str">
        <f>VLOOKUP(Q480,Prowadzacy!$F$3:$K$116,4,FALSE)</f>
        <v>Kaczorowska</v>
      </c>
      <c r="U480" s="20" t="str">
        <f>VLOOKUP(Q480,Prowadzacy!$F$3:$M$116,8,FALSE)</f>
        <v xml:space="preserve">Dominika | Kaczorowska | Dr inż. |  ( p05181 ) </v>
      </c>
      <c r="V480" s="35"/>
      <c r="W480" s="34" t="s">
        <v>217</v>
      </c>
      <c r="X480" s="35"/>
      <c r="Y480" s="34"/>
      <c r="Z480" s="10"/>
      <c r="AA480" s="20"/>
      <c r="AB480" s="20"/>
      <c r="AC480" s="20"/>
      <c r="AD480" s="20"/>
      <c r="AE480" s="20"/>
      <c r="AF480" s="20"/>
      <c r="AG480" s="20"/>
      <c r="AH480" s="20"/>
      <c r="AI480" s="20"/>
      <c r="AJ480" s="20"/>
      <c r="AK480" s="20"/>
    </row>
    <row r="481" spans="1:37" ht="65.25">
      <c r="A481" s="151">
        <v>476</v>
      </c>
      <c r="B481" s="20" t="str">
        <f>VLOOKUP(E481,studia!$F$1:$I$10,2,FALSE)</f>
        <v>Elektrotechnika</v>
      </c>
      <c r="C481" s="20" t="str">
        <f>VLOOKUP(E481,studia!$F$1:$I$10,3,FALSE)</f>
        <v>mgr</v>
      </c>
      <c r="D481" s="20" t="str">
        <f>VLOOKUP(E481,studia!$F$1:$I$10,4,FALSE)</f>
        <v>OZE</v>
      </c>
      <c r="E481" s="35" t="s">
        <v>493</v>
      </c>
      <c r="F481" s="157"/>
      <c r="G481" s="35" t="s">
        <v>1696</v>
      </c>
      <c r="H481" s="35" t="s">
        <v>1416</v>
      </c>
      <c r="I481" s="35" t="s">
        <v>1806</v>
      </c>
      <c r="J481" s="35" t="s">
        <v>1412</v>
      </c>
      <c r="K481" s="19" t="str">
        <f>VLOOKUP(J481,Prowadzacy!$F$3:$J$116,2,FALSE)</f>
        <v>Paweł</v>
      </c>
      <c r="L481" s="19" t="str">
        <f>VLOOKUP(J481,Prowadzacy!$F$3:$K$116,3,FALSE)</f>
        <v>Tomasz</v>
      </c>
      <c r="M481" s="19" t="str">
        <f>VLOOKUP(J481,Prowadzacy!$F$3:$K$116,4,FALSE)</f>
        <v>Kostyła</v>
      </c>
      <c r="N481" s="20" t="str">
        <f>VLOOKUP(J481,Prowadzacy!$F$3:$M$116,8,FALSE)</f>
        <v xml:space="preserve">Paweł | Kostyła | Dr hab. inż. |  ( 05108 ) </v>
      </c>
      <c r="O481" s="19" t="str">
        <f>VLOOKUP(J481,Prowadzacy!$F$3:$K$116,5,FALSE)</f>
        <v>K38W05D02</v>
      </c>
      <c r="P481" s="20" t="str">
        <f>VLOOKUP(J481,Prowadzacy!$F$3:$K$116,6,FALSE)</f>
        <v>ZET</v>
      </c>
      <c r="Q481" s="34" t="s">
        <v>1450</v>
      </c>
      <c r="R481" s="20" t="str">
        <f>VLOOKUP(Q481,Prowadzacy!$F$3:$K$116,2,FALSE)</f>
        <v>Tomasz</v>
      </c>
      <c r="S481" s="20" t="str">
        <f>VLOOKUP(Q481,Prowadzacy!$F$3:$K$116,3,FALSE)</f>
        <v>Stanisław</v>
      </c>
      <c r="T481" s="20" t="str">
        <f>VLOOKUP(Q481,Prowadzacy!$F$3:$K$116,4,FALSE)</f>
        <v>Sikorski</v>
      </c>
      <c r="U481" s="20" t="str">
        <f>VLOOKUP(Q481,Prowadzacy!$F$3:$M$116,8,FALSE)</f>
        <v xml:space="preserve">Tomasz | Sikorski | Dr hab. inż. |  ( 05141 ) </v>
      </c>
      <c r="V481" s="35"/>
      <c r="W481" s="34" t="s">
        <v>217</v>
      </c>
      <c r="X481" s="35"/>
      <c r="Y481" s="34"/>
      <c r="Z481" s="10"/>
      <c r="AA481" s="20"/>
      <c r="AB481" s="20"/>
      <c r="AC481" s="20"/>
      <c r="AD481" s="20"/>
      <c r="AE481" s="20"/>
      <c r="AF481" s="20"/>
      <c r="AG481" s="20"/>
      <c r="AH481" s="20"/>
      <c r="AI481" s="20"/>
      <c r="AJ481" s="20"/>
      <c r="AK481" s="20"/>
    </row>
    <row r="482" spans="1:37" ht="27">
      <c r="A482" s="151">
        <v>477</v>
      </c>
      <c r="B482" s="20" t="str">
        <f>VLOOKUP(E482,studia!$F$1:$I$10,2,FALSE)</f>
        <v>Elektrotechnika</v>
      </c>
      <c r="C482" s="20" t="str">
        <f>VLOOKUP(E482,studia!$F$1:$I$10,3,FALSE)</f>
        <v>mgr</v>
      </c>
      <c r="D482" s="20" t="str">
        <f>VLOOKUP(E482,studia!$F$1:$I$10,4,FALSE)</f>
        <v>OZE</v>
      </c>
      <c r="E482" s="35" t="s">
        <v>493</v>
      </c>
      <c r="F482" s="158" t="s">
        <v>2179</v>
      </c>
      <c r="G482" s="35" t="s">
        <v>1960</v>
      </c>
      <c r="H482" s="35" t="s">
        <v>1697</v>
      </c>
      <c r="I482" s="35" t="s">
        <v>1698</v>
      </c>
      <c r="J482" s="35" t="s">
        <v>1467</v>
      </c>
      <c r="K482" s="19" t="str">
        <f>VLOOKUP(J482,Prowadzacy!$F$3:$J$116,2,FALSE)</f>
        <v>Zbigniew</v>
      </c>
      <c r="L482" s="19" t="str">
        <f>VLOOKUP(J482,Prowadzacy!$F$3:$K$116,3,FALSE)</f>
        <v>Maria</v>
      </c>
      <c r="M482" s="19" t="str">
        <f>VLOOKUP(J482,Prowadzacy!$F$3:$K$116,4,FALSE)</f>
        <v>Leonowicz</v>
      </c>
      <c r="N482" s="20" t="str">
        <f>VLOOKUP(J482,Prowadzacy!$F$3:$M$116,8,FALSE)</f>
        <v xml:space="preserve">Zbigniew | Leonowicz | Prof. dr hab. inż. |  ( 05110 ) </v>
      </c>
      <c r="O482" s="19" t="str">
        <f>VLOOKUP(J482,Prowadzacy!$F$3:$K$116,5,FALSE)</f>
        <v>K38W05D02</v>
      </c>
      <c r="P482" s="20" t="str">
        <f>VLOOKUP(J482,Prowadzacy!$F$3:$K$116,6,FALSE)</f>
        <v>ZET</v>
      </c>
      <c r="Q482" s="34" t="s">
        <v>1435</v>
      </c>
      <c r="R482" s="20" t="str">
        <f>VLOOKUP(Q482,Prowadzacy!$F$3:$K$116,2,FALSE)</f>
        <v>Jacek</v>
      </c>
      <c r="S482" s="20" t="str">
        <f>VLOOKUP(Q482,Prowadzacy!$F$3:$K$116,3,FALSE)</f>
        <v>Jerzy</v>
      </c>
      <c r="T482" s="20" t="str">
        <f>VLOOKUP(Q482,Prowadzacy!$F$3:$K$116,4,FALSE)</f>
        <v>Rezmer</v>
      </c>
      <c r="U482" s="20" t="str">
        <f>VLOOKUP(Q482,Prowadzacy!$F$3:$M$116,8,FALSE)</f>
        <v xml:space="preserve">Jacek | Rezmer | Dr hab. inż. |  ( 05120 ) </v>
      </c>
      <c r="V482" s="35"/>
      <c r="W482" s="34" t="s">
        <v>217</v>
      </c>
      <c r="X482" s="35"/>
      <c r="Y482" s="34"/>
      <c r="Z482" s="10"/>
      <c r="AA482" s="20"/>
      <c r="AB482" s="20"/>
      <c r="AC482" s="20"/>
      <c r="AD482" s="20"/>
      <c r="AE482" s="20"/>
      <c r="AF482" s="20"/>
      <c r="AG482" s="20"/>
      <c r="AH482" s="20"/>
      <c r="AI482" s="20"/>
      <c r="AJ482" s="20"/>
      <c r="AK482" s="20"/>
    </row>
    <row r="483" spans="1:37" ht="65.25">
      <c r="A483" s="151">
        <v>478</v>
      </c>
      <c r="B483" s="20" t="str">
        <f>VLOOKUP(E483,studia!$F$1:$I$10,2,FALSE)</f>
        <v>Elektrotechnika</v>
      </c>
      <c r="C483" s="20" t="str">
        <f>VLOOKUP(E483,studia!$F$1:$I$10,3,FALSE)</f>
        <v>mgr</v>
      </c>
      <c r="D483" s="20" t="str">
        <f>VLOOKUP(E483,studia!$F$1:$I$10,4,FALSE)</f>
        <v>OZE</v>
      </c>
      <c r="E483" s="35" t="s">
        <v>493</v>
      </c>
      <c r="F483" s="157"/>
      <c r="G483" s="35" t="s">
        <v>1699</v>
      </c>
      <c r="H483" s="35" t="s">
        <v>1376</v>
      </c>
      <c r="I483" s="35" t="s">
        <v>1700</v>
      </c>
      <c r="J483" s="35" t="s">
        <v>1377</v>
      </c>
      <c r="K483" s="19" t="str">
        <f>VLOOKUP(J483,Prowadzacy!$F$3:$J$116,2,FALSE)</f>
        <v>Agnieszka</v>
      </c>
      <c r="L483" s="19">
        <f>VLOOKUP(J483,Prowadzacy!$F$3:$K$116,3,FALSE)</f>
        <v>0</v>
      </c>
      <c r="M483" s="19" t="str">
        <f>VLOOKUP(J483,Prowadzacy!$F$3:$K$116,4,FALSE)</f>
        <v>Mirkowska</v>
      </c>
      <c r="N483" s="20" t="str">
        <f>VLOOKUP(J483,Prowadzacy!$F$3:$M$116,8,FALSE)</f>
        <v xml:space="preserve">Agnieszka | Mirkowska | Dr inż. |  ( 05178 ) </v>
      </c>
      <c r="O483" s="19" t="str">
        <f>VLOOKUP(J483,Prowadzacy!$F$3:$K$116,5,FALSE)</f>
        <v>K38W05D02</v>
      </c>
      <c r="P483" s="20" t="str">
        <f>VLOOKUP(J483,Prowadzacy!$F$3:$K$116,6,FALSE)</f>
        <v>ZE</v>
      </c>
      <c r="Q483" s="34" t="s">
        <v>1359</v>
      </c>
      <c r="R483" s="20" t="str">
        <f>VLOOKUP(Q483,Prowadzacy!$F$3:$K$116,2,FALSE)</f>
        <v>Adam</v>
      </c>
      <c r="S483" s="20" t="str">
        <f>VLOOKUP(Q483,Prowadzacy!$F$3:$K$116,3,FALSE)</f>
        <v>Łukasz</v>
      </c>
      <c r="T483" s="20" t="str">
        <f>VLOOKUP(Q483,Prowadzacy!$F$3:$K$116,4,FALSE)</f>
        <v>Pelesz</v>
      </c>
      <c r="U483" s="20" t="str">
        <f>VLOOKUP(Q483,Prowadzacy!$F$3:$M$116,8,FALSE)</f>
        <v xml:space="preserve">Adam | Pelesz | Dr inż. |  ( 05170 ) </v>
      </c>
      <c r="V483" s="35"/>
      <c r="W483" s="34" t="s">
        <v>217</v>
      </c>
      <c r="X483" s="35"/>
      <c r="Y483" s="34"/>
      <c r="Z483" s="10"/>
      <c r="AA483" s="20"/>
      <c r="AB483" s="20"/>
      <c r="AC483" s="20"/>
      <c r="AD483" s="20"/>
      <c r="AE483" s="20"/>
      <c r="AF483" s="20"/>
      <c r="AG483" s="20"/>
      <c r="AH483" s="20"/>
      <c r="AI483" s="20"/>
      <c r="AJ483" s="20"/>
      <c r="AK483" s="20"/>
    </row>
    <row r="484" spans="1:37" ht="65.25">
      <c r="A484" s="151">
        <v>479</v>
      </c>
      <c r="B484" s="20" t="str">
        <f>VLOOKUP(E484,studia!$F$1:$I$10,2,FALSE)</f>
        <v>Elektrotechnika</v>
      </c>
      <c r="C484" s="20" t="str">
        <f>VLOOKUP(E484,studia!$F$1:$I$10,3,FALSE)</f>
        <v>mgr</v>
      </c>
      <c r="D484" s="20" t="str">
        <f>VLOOKUP(E484,studia!$F$1:$I$10,4,FALSE)</f>
        <v>OZE</v>
      </c>
      <c r="E484" s="35" t="s">
        <v>493</v>
      </c>
      <c r="F484" s="157"/>
      <c r="G484" s="35" t="s">
        <v>1433</v>
      </c>
      <c r="H484" s="35" t="s">
        <v>1434</v>
      </c>
      <c r="I484" s="35" t="s">
        <v>1701</v>
      </c>
      <c r="J484" s="35" t="s">
        <v>1435</v>
      </c>
      <c r="K484" s="19" t="str">
        <f>VLOOKUP(J484,Prowadzacy!$F$3:$J$116,2,FALSE)</f>
        <v>Jacek</v>
      </c>
      <c r="L484" s="19" t="str">
        <f>VLOOKUP(J484,Prowadzacy!$F$3:$K$116,3,FALSE)</f>
        <v>Jerzy</v>
      </c>
      <c r="M484" s="19" t="str">
        <f>VLOOKUP(J484,Prowadzacy!$F$3:$K$116,4,FALSE)</f>
        <v>Rezmer</v>
      </c>
      <c r="N484" s="20" t="str">
        <f>VLOOKUP(J484,Prowadzacy!$F$3:$M$116,8,FALSE)</f>
        <v xml:space="preserve">Jacek | Rezmer | Dr hab. inż. |  ( 05120 ) </v>
      </c>
      <c r="O484" s="19" t="str">
        <f>VLOOKUP(J484,Prowadzacy!$F$3:$K$116,5,FALSE)</f>
        <v>K38W05D02</v>
      </c>
      <c r="P484" s="20" t="str">
        <f>VLOOKUP(J484,Prowadzacy!$F$3:$K$116,6,FALSE)</f>
        <v>ZET</v>
      </c>
      <c r="Q484" s="34" t="s">
        <v>1421</v>
      </c>
      <c r="R484" s="20" t="str">
        <f>VLOOKUP(Q484,Prowadzacy!$F$3:$K$116,2,FALSE)</f>
        <v>Przemysław</v>
      </c>
      <c r="S484" s="20">
        <f>VLOOKUP(Q484,Prowadzacy!$F$3:$K$116,3,FALSE)</f>
        <v>0</v>
      </c>
      <c r="T484" s="20" t="str">
        <f>VLOOKUP(Q484,Prowadzacy!$F$3:$K$116,4,FALSE)</f>
        <v>Janik</v>
      </c>
      <c r="U484" s="20" t="str">
        <f>VLOOKUP(Q484,Prowadzacy!$F$3:$M$116,8,FALSE)</f>
        <v xml:space="preserve">Przemysław | Janik | Dr hab. inż. |  ( 05115 ) </v>
      </c>
      <c r="V484" s="35"/>
      <c r="W484" s="34" t="s">
        <v>217</v>
      </c>
      <c r="X484" s="35"/>
      <c r="Y484" s="34"/>
      <c r="Z484" s="10"/>
      <c r="AA484" s="20"/>
      <c r="AB484" s="20"/>
      <c r="AC484" s="20"/>
      <c r="AD484" s="20"/>
      <c r="AE484" s="20"/>
      <c r="AF484" s="20"/>
      <c r="AG484" s="20"/>
      <c r="AH484" s="20"/>
      <c r="AI484" s="20"/>
      <c r="AJ484" s="20"/>
      <c r="AK484" s="20"/>
    </row>
    <row r="485" spans="1:37" ht="90.75">
      <c r="A485" s="151">
        <v>480</v>
      </c>
      <c r="B485" s="20" t="str">
        <f>VLOOKUP(E485,studia!$F$1:$I$10,2,FALSE)</f>
        <v>Elektrotechnika</v>
      </c>
      <c r="C485" s="20" t="str">
        <f>VLOOKUP(E485,studia!$F$1:$I$10,3,FALSE)</f>
        <v>mgr</v>
      </c>
      <c r="D485" s="20" t="str">
        <f>VLOOKUP(E485,studia!$F$1:$I$10,4,FALSE)</f>
        <v>OZE</v>
      </c>
      <c r="E485" s="35" t="s">
        <v>493</v>
      </c>
      <c r="F485" s="157"/>
      <c r="G485" s="35" t="s">
        <v>1702</v>
      </c>
      <c r="H485" s="35" t="s">
        <v>1506</v>
      </c>
      <c r="I485" s="35" t="s">
        <v>1703</v>
      </c>
      <c r="J485" s="35" t="s">
        <v>1450</v>
      </c>
      <c r="K485" s="19" t="str">
        <f>VLOOKUP(J485,Prowadzacy!$F$3:$J$116,2,FALSE)</f>
        <v>Tomasz</v>
      </c>
      <c r="L485" s="19" t="str">
        <f>VLOOKUP(J485,Prowadzacy!$F$3:$K$116,3,FALSE)</f>
        <v>Stanisław</v>
      </c>
      <c r="M485" s="19" t="str">
        <f>VLOOKUP(J485,Prowadzacy!$F$3:$K$116,4,FALSE)</f>
        <v>Sikorski</v>
      </c>
      <c r="N485" s="20" t="str">
        <f>VLOOKUP(J485,Prowadzacy!$F$3:$M$116,8,FALSE)</f>
        <v xml:space="preserve">Tomasz | Sikorski | Dr hab. inż. |  ( 05141 ) </v>
      </c>
      <c r="O485" s="19" t="str">
        <f>VLOOKUP(J485,Prowadzacy!$F$3:$K$116,5,FALSE)</f>
        <v>K38W05D02</v>
      </c>
      <c r="P485" s="20" t="str">
        <f>VLOOKUP(J485,Prowadzacy!$F$3:$K$116,6,FALSE)</f>
        <v>ZET</v>
      </c>
      <c r="Q485" s="34" t="s">
        <v>1435</v>
      </c>
      <c r="R485" s="20" t="str">
        <f>VLOOKUP(Q485,Prowadzacy!$F$3:$K$116,2,FALSE)</f>
        <v>Jacek</v>
      </c>
      <c r="S485" s="20" t="str">
        <f>VLOOKUP(Q485,Prowadzacy!$F$3:$K$116,3,FALSE)</f>
        <v>Jerzy</v>
      </c>
      <c r="T485" s="20" t="str">
        <f>VLOOKUP(Q485,Prowadzacy!$F$3:$K$116,4,FALSE)</f>
        <v>Rezmer</v>
      </c>
      <c r="U485" s="20" t="str">
        <f>VLOOKUP(Q485,Prowadzacy!$F$3:$M$116,8,FALSE)</f>
        <v xml:space="preserve">Jacek | Rezmer | Dr hab. inż. |  ( 05120 ) </v>
      </c>
      <c r="V485" s="35"/>
      <c r="W485" s="34" t="s">
        <v>217</v>
      </c>
      <c r="X485" s="35"/>
      <c r="Y485" s="34"/>
      <c r="Z485" s="10"/>
      <c r="AA485" s="20"/>
      <c r="AB485" s="20"/>
      <c r="AC485" s="20"/>
      <c r="AD485" s="20"/>
      <c r="AE485" s="20"/>
      <c r="AF485" s="20"/>
      <c r="AG485" s="20"/>
      <c r="AH485" s="20"/>
      <c r="AI485" s="20"/>
      <c r="AJ485" s="20"/>
      <c r="AK485" s="20"/>
    </row>
    <row r="486" spans="1:37" ht="103.5">
      <c r="A486" s="151">
        <v>481</v>
      </c>
      <c r="B486" s="20" t="str">
        <f>VLOOKUP(E486,studia!$F$1:$I$10,2,FALSE)</f>
        <v>Elektrotechnika</v>
      </c>
      <c r="C486" s="20" t="str">
        <f>VLOOKUP(E486,studia!$F$1:$I$10,3,FALSE)</f>
        <v>mgr</v>
      </c>
      <c r="D486" s="20" t="str">
        <f>VLOOKUP(E486,studia!$F$1:$I$10,4,FALSE)</f>
        <v>OZE</v>
      </c>
      <c r="E486" s="35" t="s">
        <v>493</v>
      </c>
      <c r="F486" s="157"/>
      <c r="G486" s="35" t="s">
        <v>1512</v>
      </c>
      <c r="H486" s="35" t="s">
        <v>1513</v>
      </c>
      <c r="I486" s="35" t="s">
        <v>1479</v>
      </c>
      <c r="J486" s="35" t="s">
        <v>1470</v>
      </c>
      <c r="K486" s="19" t="str">
        <f>VLOOKUP(J486,Prowadzacy!$F$3:$J$116,2,FALSE)</f>
        <v>Paweł</v>
      </c>
      <c r="L486" s="19">
        <f>VLOOKUP(J486,Prowadzacy!$F$3:$K$116,3,FALSE)</f>
        <v>0</v>
      </c>
      <c r="M486" s="19" t="str">
        <f>VLOOKUP(J486,Prowadzacy!$F$3:$K$116,4,FALSE)</f>
        <v>Żyłka</v>
      </c>
      <c r="N486" s="20" t="str">
        <f>VLOOKUP(J486,Prowadzacy!$F$3:$M$116,8,FALSE)</f>
        <v xml:space="preserve">Paweł | Żyłka | Dr hab. inż. |  ( 05134 ) </v>
      </c>
      <c r="O486" s="19" t="str">
        <f>VLOOKUP(J486,Prowadzacy!$F$3:$K$116,5,FALSE)</f>
        <v>K38W05D02</v>
      </c>
      <c r="P486" s="20" t="str">
        <f>VLOOKUP(J486,Prowadzacy!$F$3:$K$116,6,FALSE)</f>
        <v>ZE</v>
      </c>
      <c r="Q486" s="34" t="s">
        <v>1441</v>
      </c>
      <c r="R486" s="20" t="str">
        <f>VLOOKUP(Q486,Prowadzacy!$F$3:$K$116,2,FALSE)</f>
        <v>Tomasz</v>
      </c>
      <c r="S486" s="20">
        <f>VLOOKUP(Q486,Prowadzacy!$F$3:$K$116,3,FALSE)</f>
        <v>0</v>
      </c>
      <c r="T486" s="20" t="str">
        <f>VLOOKUP(Q486,Prowadzacy!$F$3:$K$116,4,FALSE)</f>
        <v>Czapka</v>
      </c>
      <c r="U486" s="20" t="str">
        <f>VLOOKUP(Q486,Prowadzacy!$F$3:$M$116,8,FALSE)</f>
        <v xml:space="preserve">Tomasz | Czapka | Dr inż. |  ( 05158 ) </v>
      </c>
      <c r="V486" s="35"/>
      <c r="W486" s="34" t="s">
        <v>217</v>
      </c>
      <c r="X486" s="35"/>
      <c r="Y486" s="34"/>
      <c r="Z486" s="10"/>
      <c r="AA486" s="20"/>
      <c r="AB486" s="20"/>
      <c r="AC486" s="20"/>
      <c r="AD486" s="20"/>
      <c r="AE486" s="20"/>
      <c r="AF486" s="20"/>
      <c r="AG486" s="20"/>
      <c r="AH486" s="20"/>
      <c r="AI486" s="20"/>
      <c r="AJ486" s="20"/>
      <c r="AK486" s="20"/>
    </row>
    <row r="487" spans="1:37" ht="78">
      <c r="A487" s="151">
        <v>482</v>
      </c>
      <c r="B487" s="20" t="str">
        <f>VLOOKUP(E487,studia!$F$1:$I$10,2,FALSE)</f>
        <v>Elektrotechnika</v>
      </c>
      <c r="C487" s="20" t="str">
        <f>VLOOKUP(E487,studia!$F$1:$I$10,3,FALSE)</f>
        <v>mgr</v>
      </c>
      <c r="D487" s="20" t="str">
        <f>VLOOKUP(E487,studia!$F$1:$I$10,4,FALSE)</f>
        <v>RES</v>
      </c>
      <c r="E487" s="35" t="s">
        <v>1428</v>
      </c>
      <c r="F487" s="157"/>
      <c r="G487" s="35" t="s">
        <v>1429</v>
      </c>
      <c r="H487" s="35" t="s">
        <v>1430</v>
      </c>
      <c r="I487" s="35" t="s">
        <v>1431</v>
      </c>
      <c r="J487" s="35" t="s">
        <v>1421</v>
      </c>
      <c r="K487" s="19" t="str">
        <f>VLOOKUP(J487,Prowadzacy!$F$3:$J$116,2,FALSE)</f>
        <v>Przemysław</v>
      </c>
      <c r="L487" s="19">
        <f>VLOOKUP(J487,Prowadzacy!$F$3:$K$116,3,FALSE)</f>
        <v>0</v>
      </c>
      <c r="M487" s="19" t="str">
        <f>VLOOKUP(J487,Prowadzacy!$F$3:$K$116,4,FALSE)</f>
        <v>Janik</v>
      </c>
      <c r="N487" s="20" t="str">
        <f>VLOOKUP(J487,Prowadzacy!$F$3:$M$116,8,FALSE)</f>
        <v xml:space="preserve">Przemysław | Janik | Dr hab. inż. |  ( 05115 ) </v>
      </c>
      <c r="O487" s="19" t="str">
        <f>VLOOKUP(J487,Prowadzacy!$F$3:$K$116,5,FALSE)</f>
        <v>K38W05D02</v>
      </c>
      <c r="P487" s="20" t="str">
        <f>VLOOKUP(J487,Prowadzacy!$F$3:$K$116,6,FALSE)</f>
        <v>ZET</v>
      </c>
      <c r="Q487" s="34" t="s">
        <v>1381</v>
      </c>
      <c r="R487" s="20" t="str">
        <f>VLOOKUP(Q487,Prowadzacy!$F$3:$K$116,2,FALSE)</f>
        <v>Dominika</v>
      </c>
      <c r="S487" s="20">
        <f>VLOOKUP(Q487,Prowadzacy!$F$3:$K$116,3,FALSE)</f>
        <v>0</v>
      </c>
      <c r="T487" s="20" t="str">
        <f>VLOOKUP(Q487,Prowadzacy!$F$3:$K$116,4,FALSE)</f>
        <v>Kaczorowska</v>
      </c>
      <c r="U487" s="20" t="str">
        <f>VLOOKUP(Q487,Prowadzacy!$F$3:$M$116,8,FALSE)</f>
        <v xml:space="preserve">Dominika | Kaczorowska | Dr inż. |  ( p05181 ) </v>
      </c>
      <c r="V487" s="35"/>
      <c r="W487" s="34" t="s">
        <v>217</v>
      </c>
      <c r="X487" s="35"/>
      <c r="Y487" s="34"/>
      <c r="Z487" s="10"/>
      <c r="AA487" s="20"/>
      <c r="AB487" s="20"/>
      <c r="AC487" s="20"/>
      <c r="AD487" s="20"/>
      <c r="AE487" s="20"/>
      <c r="AF487" s="20"/>
      <c r="AG487" s="20"/>
      <c r="AH487" s="20"/>
      <c r="AI487" s="20"/>
      <c r="AJ487" s="20"/>
      <c r="AK487" s="20"/>
    </row>
    <row r="488" spans="1:37" ht="78">
      <c r="A488" s="151">
        <v>483</v>
      </c>
      <c r="B488" s="20" t="str">
        <f>VLOOKUP(E488,studia!$F$1:$I$10,2,FALSE)</f>
        <v>Elektrotechnika</v>
      </c>
      <c r="C488" s="20" t="str">
        <f>VLOOKUP(E488,studia!$F$1:$I$10,3,FALSE)</f>
        <v>mgr</v>
      </c>
      <c r="D488" s="20" t="str">
        <f>VLOOKUP(E488,studia!$F$1:$I$10,4,FALSE)</f>
        <v>RES</v>
      </c>
      <c r="E488" s="35" t="s">
        <v>1428</v>
      </c>
      <c r="F488" s="158" t="s">
        <v>2179</v>
      </c>
      <c r="G488" s="35" t="s">
        <v>2103</v>
      </c>
      <c r="H488" s="35" t="s">
        <v>2104</v>
      </c>
      <c r="I488" s="35" t="s">
        <v>1432</v>
      </c>
      <c r="J488" s="35" t="s">
        <v>1421</v>
      </c>
      <c r="K488" s="19" t="str">
        <f>VLOOKUP(J488,Prowadzacy!$F$3:$J$116,2,FALSE)</f>
        <v>Przemysław</v>
      </c>
      <c r="L488" s="19">
        <f>VLOOKUP(J488,Prowadzacy!$F$3:$K$116,3,FALSE)</f>
        <v>0</v>
      </c>
      <c r="M488" s="19" t="str">
        <f>VLOOKUP(J488,Prowadzacy!$F$3:$K$116,4,FALSE)</f>
        <v>Janik</v>
      </c>
      <c r="N488" s="20" t="str">
        <f>VLOOKUP(J488,Prowadzacy!$F$3:$M$116,8,FALSE)</f>
        <v xml:space="preserve">Przemysław | Janik | Dr hab. inż. |  ( 05115 ) </v>
      </c>
      <c r="O488" s="19" t="str">
        <f>VLOOKUP(J488,Prowadzacy!$F$3:$K$116,5,FALSE)</f>
        <v>K38W05D02</v>
      </c>
      <c r="P488" s="20" t="str">
        <f>VLOOKUP(J488,Prowadzacy!$F$3:$K$116,6,FALSE)</f>
        <v>ZET</v>
      </c>
      <c r="Q488" s="34" t="s">
        <v>1381</v>
      </c>
      <c r="R488" s="20" t="str">
        <f>VLOOKUP(Q488,Prowadzacy!$F$3:$K$116,2,FALSE)</f>
        <v>Dominika</v>
      </c>
      <c r="S488" s="20">
        <f>VLOOKUP(Q488,Prowadzacy!$F$3:$K$116,3,FALSE)</f>
        <v>0</v>
      </c>
      <c r="T488" s="20" t="str">
        <f>VLOOKUP(Q488,Prowadzacy!$F$3:$K$116,4,FALSE)</f>
        <v>Kaczorowska</v>
      </c>
      <c r="U488" s="20" t="str">
        <f>VLOOKUP(Q488,Prowadzacy!$F$3:$M$116,8,FALSE)</f>
        <v xml:space="preserve">Dominika | Kaczorowska | Dr inż. |  ( p05181 ) </v>
      </c>
      <c r="V488" s="35"/>
      <c r="W488" s="34" t="s">
        <v>217</v>
      </c>
      <c r="X488" s="35"/>
      <c r="Y488" s="34"/>
      <c r="Z488" s="10"/>
      <c r="AA488" s="20"/>
      <c r="AB488" s="20"/>
      <c r="AC488" s="20"/>
      <c r="AD488" s="20"/>
      <c r="AE488" s="20"/>
      <c r="AF488" s="20"/>
      <c r="AG488" s="20"/>
      <c r="AH488" s="20"/>
      <c r="AI488" s="20"/>
      <c r="AJ488" s="20"/>
      <c r="AK488" s="20"/>
    </row>
    <row r="489" spans="1:37" ht="129">
      <c r="A489" s="151">
        <v>484</v>
      </c>
      <c r="B489" s="20" t="str">
        <f>VLOOKUP(E489,studia!$F$1:$I$10,2,FALSE)</f>
        <v>Elektrotechnika</v>
      </c>
      <c r="C489" s="20" t="str">
        <f>VLOOKUP(E489,studia!$F$1:$I$10,3,FALSE)</f>
        <v>mgr</v>
      </c>
      <c r="D489" s="20" t="str">
        <f>VLOOKUP(E489,studia!$F$1:$I$10,4,FALSE)</f>
        <v>RES</v>
      </c>
      <c r="E489" s="35" t="s">
        <v>1428</v>
      </c>
      <c r="F489" s="158" t="s">
        <v>2179</v>
      </c>
      <c r="G489" s="35" t="s">
        <v>1704</v>
      </c>
      <c r="H489" s="35" t="s">
        <v>1449</v>
      </c>
      <c r="I489" s="35" t="s">
        <v>1705</v>
      </c>
      <c r="J489" s="35" t="s">
        <v>1450</v>
      </c>
      <c r="K489" s="19" t="str">
        <f>VLOOKUP(J489,Prowadzacy!$F$3:$J$116,2,FALSE)</f>
        <v>Tomasz</v>
      </c>
      <c r="L489" s="19" t="str">
        <f>VLOOKUP(J489,Prowadzacy!$F$3:$K$116,3,FALSE)</f>
        <v>Stanisław</v>
      </c>
      <c r="M489" s="19" t="str">
        <f>VLOOKUP(J489,Prowadzacy!$F$3:$K$116,4,FALSE)</f>
        <v>Sikorski</v>
      </c>
      <c r="N489" s="20" t="str">
        <f>VLOOKUP(J489,Prowadzacy!$F$3:$M$116,8,FALSE)</f>
        <v xml:space="preserve">Tomasz | Sikorski | Dr hab. inż. |  ( 05141 ) </v>
      </c>
      <c r="O489" s="19" t="str">
        <f>VLOOKUP(J489,Prowadzacy!$F$3:$K$116,5,FALSE)</f>
        <v>K38W05D02</v>
      </c>
      <c r="P489" s="20" t="str">
        <f>VLOOKUP(J489,Prowadzacy!$F$3:$K$116,6,FALSE)</f>
        <v>ZET</v>
      </c>
      <c r="Q489" s="34" t="s">
        <v>1435</v>
      </c>
      <c r="R489" s="20" t="str">
        <f>VLOOKUP(Q489,Prowadzacy!$F$3:$K$116,2,FALSE)</f>
        <v>Jacek</v>
      </c>
      <c r="S489" s="20" t="str">
        <f>VLOOKUP(Q489,Prowadzacy!$F$3:$K$116,3,FALSE)</f>
        <v>Jerzy</v>
      </c>
      <c r="T489" s="20" t="str">
        <f>VLOOKUP(Q489,Prowadzacy!$F$3:$K$116,4,FALSE)</f>
        <v>Rezmer</v>
      </c>
      <c r="U489" s="20" t="str">
        <f>VLOOKUP(Q489,Prowadzacy!$F$3:$M$116,8,FALSE)</f>
        <v xml:space="preserve">Jacek | Rezmer | Dr hab. inż. |  ( 05120 ) </v>
      </c>
      <c r="V489" s="35"/>
      <c r="W489" s="34" t="s">
        <v>217</v>
      </c>
      <c r="X489" s="35"/>
      <c r="Y489" s="34"/>
      <c r="Z489" s="10"/>
      <c r="AA489" s="20"/>
      <c r="AB489" s="20"/>
      <c r="AC489" s="20"/>
      <c r="AD489" s="20"/>
      <c r="AE489" s="20"/>
      <c r="AF489" s="20"/>
      <c r="AG489" s="20"/>
      <c r="AH489" s="20"/>
      <c r="AI489" s="20"/>
      <c r="AJ489" s="20"/>
      <c r="AK489" s="20"/>
    </row>
    <row r="490" spans="1:37" ht="52.5">
      <c r="A490" s="151">
        <v>485</v>
      </c>
      <c r="B490" s="20" t="str">
        <f>VLOOKUP(E490,studia!$F$1:$I$10,2,FALSE)</f>
        <v>Elektrotechnika</v>
      </c>
      <c r="C490" s="20" t="str">
        <f>VLOOKUP(E490,studia!$F$1:$I$10,3,FALSE)</f>
        <v>mgr</v>
      </c>
      <c r="D490" s="20" t="str">
        <f>VLOOKUP(E490,studia!$F$1:$I$10,4,FALSE)</f>
        <v>RES</v>
      </c>
      <c r="E490" s="35" t="s">
        <v>1428</v>
      </c>
      <c r="F490" s="157"/>
      <c r="G490" s="35" t="s">
        <v>1706</v>
      </c>
      <c r="H490" s="35" t="s">
        <v>1509</v>
      </c>
      <c r="I490" s="35" t="s">
        <v>1711</v>
      </c>
      <c r="J490" s="35" t="s">
        <v>1459</v>
      </c>
      <c r="K490" s="19" t="str">
        <f>VLOOKUP(J490,Prowadzacy!$F$3:$J$116,2,FALSE)</f>
        <v>Vishnu</v>
      </c>
      <c r="L490" s="19">
        <f>VLOOKUP(J490,Prowadzacy!$F$3:$K$116,3,FALSE)</f>
        <v>0</v>
      </c>
      <c r="M490" s="19" t="str">
        <f>VLOOKUP(J490,Prowadzacy!$F$3:$K$116,4,FALSE)</f>
        <v>Suresh</v>
      </c>
      <c r="N490" s="20" t="str">
        <f>VLOOKUP(J490,Prowadzacy!$F$3:$M$116,8,FALSE)</f>
        <v xml:space="preserve">Vishnu | Suresh | Dr inż. |  ( p05186 ) </v>
      </c>
      <c r="O490" s="19" t="str">
        <f>VLOOKUP(J490,Prowadzacy!$F$3:$K$116,5,FALSE)</f>
        <v>K38W05D02</v>
      </c>
      <c r="P490" s="20">
        <f>VLOOKUP(J490,Prowadzacy!$F$3:$K$116,6,FALSE)</f>
        <v>0</v>
      </c>
      <c r="Q490" s="34" t="s">
        <v>1381</v>
      </c>
      <c r="R490" s="20" t="str">
        <f>VLOOKUP(Q490,Prowadzacy!$F$3:$K$116,2,FALSE)</f>
        <v>Dominika</v>
      </c>
      <c r="S490" s="20">
        <f>VLOOKUP(Q490,Prowadzacy!$F$3:$K$116,3,FALSE)</f>
        <v>0</v>
      </c>
      <c r="T490" s="20" t="str">
        <f>VLOOKUP(Q490,Prowadzacy!$F$3:$K$116,4,FALSE)</f>
        <v>Kaczorowska</v>
      </c>
      <c r="U490" s="20" t="str">
        <f>VLOOKUP(Q490,Prowadzacy!$F$3:$M$116,8,FALSE)</f>
        <v xml:space="preserve">Dominika | Kaczorowska | Dr inż. |  ( p05181 ) </v>
      </c>
      <c r="V490" s="35"/>
      <c r="W490" s="34" t="s">
        <v>217</v>
      </c>
      <c r="X490" s="35"/>
      <c r="Y490" s="34"/>
      <c r="Z490" s="10"/>
      <c r="AA490" s="20"/>
      <c r="AB490" s="20"/>
      <c r="AC490" s="20"/>
      <c r="AD490" s="20"/>
      <c r="AE490" s="20"/>
      <c r="AF490" s="20"/>
      <c r="AG490" s="20"/>
      <c r="AH490" s="20"/>
      <c r="AI490" s="20"/>
      <c r="AJ490" s="20"/>
      <c r="AK490" s="20"/>
    </row>
    <row r="491" spans="1:37" ht="52.5">
      <c r="A491" s="151">
        <v>486</v>
      </c>
      <c r="B491" s="20" t="str">
        <f>VLOOKUP(E491,studia!$F$1:$I$10,2,FALSE)</f>
        <v>Elektrotechnika</v>
      </c>
      <c r="C491" s="20" t="str">
        <f>VLOOKUP(E491,studia!$F$1:$I$10,3,FALSE)</f>
        <v>mgr</v>
      </c>
      <c r="D491" s="20" t="str">
        <f>VLOOKUP(E491,studia!$F$1:$I$10,4,FALSE)</f>
        <v>RES</v>
      </c>
      <c r="E491" s="35" t="s">
        <v>1428</v>
      </c>
      <c r="F491" s="157"/>
      <c r="G491" s="35" t="s">
        <v>1462</v>
      </c>
      <c r="H491" s="35" t="s">
        <v>1463</v>
      </c>
      <c r="I491" s="35" t="s">
        <v>1710</v>
      </c>
      <c r="J491" s="35" t="s">
        <v>1459</v>
      </c>
      <c r="K491" s="19" t="str">
        <f>VLOOKUP(J491,Prowadzacy!$F$3:$J$116,2,FALSE)</f>
        <v>Vishnu</v>
      </c>
      <c r="L491" s="19">
        <f>VLOOKUP(J491,Prowadzacy!$F$3:$K$116,3,FALSE)</f>
        <v>0</v>
      </c>
      <c r="M491" s="19" t="str">
        <f>VLOOKUP(J491,Prowadzacy!$F$3:$K$116,4,FALSE)</f>
        <v>Suresh</v>
      </c>
      <c r="N491" s="20" t="str">
        <f>VLOOKUP(J491,Prowadzacy!$F$3:$M$116,8,FALSE)</f>
        <v xml:space="preserve">Vishnu | Suresh | Dr inż. |  ( p05186 ) </v>
      </c>
      <c r="O491" s="19" t="str">
        <f>VLOOKUP(J491,Prowadzacy!$F$3:$K$116,5,FALSE)</f>
        <v>K38W05D02</v>
      </c>
      <c r="P491" s="20">
        <f>VLOOKUP(J491,Prowadzacy!$F$3:$K$116,6,FALSE)</f>
        <v>0</v>
      </c>
      <c r="Q491" s="34" t="s">
        <v>1421</v>
      </c>
      <c r="R491" s="20" t="str">
        <f>VLOOKUP(Q491,Prowadzacy!$F$3:$K$116,2,FALSE)</f>
        <v>Przemysław</v>
      </c>
      <c r="S491" s="20">
        <f>VLOOKUP(Q491,Prowadzacy!$F$3:$K$116,3,FALSE)</f>
        <v>0</v>
      </c>
      <c r="T491" s="20" t="str">
        <f>VLOOKUP(Q491,Prowadzacy!$F$3:$K$116,4,FALSE)</f>
        <v>Janik</v>
      </c>
      <c r="U491" s="20" t="str">
        <f>VLOOKUP(Q491,Prowadzacy!$F$3:$M$116,8,FALSE)</f>
        <v xml:space="preserve">Przemysław | Janik | Dr hab. inż. |  ( 05115 ) </v>
      </c>
      <c r="V491" s="35"/>
      <c r="W491" s="34" t="s">
        <v>217</v>
      </c>
      <c r="X491" s="35"/>
      <c r="Y491" s="34"/>
      <c r="Z491" s="10"/>
      <c r="AA491" s="20"/>
      <c r="AB491" s="20"/>
      <c r="AC491" s="20"/>
      <c r="AD491" s="20"/>
      <c r="AE491" s="20"/>
      <c r="AF491" s="20"/>
      <c r="AG491" s="20"/>
      <c r="AH491" s="20"/>
      <c r="AI491" s="20"/>
      <c r="AJ491" s="20"/>
      <c r="AK491" s="20"/>
    </row>
    <row r="492" spans="1:37" ht="52.5">
      <c r="A492" s="151">
        <v>487</v>
      </c>
      <c r="B492" s="20" t="str">
        <f>VLOOKUP(E492,studia!$F$1:$I$10,2,FALSE)</f>
        <v>Elektrotechnika</v>
      </c>
      <c r="C492" s="20" t="str">
        <f>VLOOKUP(E492,studia!$F$1:$I$10,3,FALSE)</f>
        <v>mgr</v>
      </c>
      <c r="D492" s="20" t="str">
        <f>VLOOKUP(E492,studia!$F$1:$I$10,4,FALSE)</f>
        <v>RES</v>
      </c>
      <c r="E492" s="35" t="s">
        <v>1428</v>
      </c>
      <c r="F492" s="157"/>
      <c r="G492" s="35" t="s">
        <v>1708</v>
      </c>
      <c r="H492" s="35" t="s">
        <v>1707</v>
      </c>
      <c r="I492" s="35" t="s">
        <v>1709</v>
      </c>
      <c r="J492" s="35" t="s">
        <v>1459</v>
      </c>
      <c r="K492" s="19" t="str">
        <f>VLOOKUP(J492,Prowadzacy!$F$3:$J$116,2,FALSE)</f>
        <v>Vishnu</v>
      </c>
      <c r="L492" s="19">
        <f>VLOOKUP(J492,Prowadzacy!$F$3:$K$116,3,FALSE)</f>
        <v>0</v>
      </c>
      <c r="M492" s="19" t="str">
        <f>VLOOKUP(J492,Prowadzacy!$F$3:$K$116,4,FALSE)</f>
        <v>Suresh</v>
      </c>
      <c r="N492" s="20" t="str">
        <f>VLOOKUP(J492,Prowadzacy!$F$3:$M$116,8,FALSE)</f>
        <v xml:space="preserve">Vishnu | Suresh | Dr inż. |  ( p05186 ) </v>
      </c>
      <c r="O492" s="19" t="str">
        <f>VLOOKUP(J492,Prowadzacy!$F$3:$K$116,5,FALSE)</f>
        <v>K38W05D02</v>
      </c>
      <c r="P492" s="20">
        <f>VLOOKUP(J492,Prowadzacy!$F$3:$K$116,6,FALSE)</f>
        <v>0</v>
      </c>
      <c r="Q492" s="34" t="s">
        <v>1381</v>
      </c>
      <c r="R492" s="20" t="str">
        <f>VLOOKUP(Q492,Prowadzacy!$F$3:$K$116,2,FALSE)</f>
        <v>Dominika</v>
      </c>
      <c r="S492" s="20">
        <f>VLOOKUP(Q492,Prowadzacy!$F$3:$K$116,3,FALSE)</f>
        <v>0</v>
      </c>
      <c r="T492" s="20" t="str">
        <f>VLOOKUP(Q492,Prowadzacy!$F$3:$K$116,4,FALSE)</f>
        <v>Kaczorowska</v>
      </c>
      <c r="U492" s="20" t="str">
        <f>VLOOKUP(Q492,Prowadzacy!$F$3:$M$116,8,FALSE)</f>
        <v xml:space="preserve">Dominika | Kaczorowska | Dr inż. |  ( p05181 ) </v>
      </c>
      <c r="V492" s="35"/>
      <c r="W492" s="34" t="s">
        <v>217</v>
      </c>
      <c r="X492" s="35"/>
      <c r="Y492" s="34"/>
      <c r="Z492" s="10"/>
      <c r="AA492" s="20"/>
      <c r="AB492" s="20"/>
      <c r="AC492" s="20"/>
      <c r="AD492" s="20"/>
      <c r="AE492" s="20"/>
      <c r="AF492" s="20"/>
      <c r="AG492" s="20"/>
      <c r="AH492" s="20"/>
      <c r="AI492" s="20"/>
      <c r="AJ492" s="20"/>
      <c r="AK492" s="20"/>
    </row>
    <row r="494" spans="1:37" ht="23.25">
      <c r="E494" s="162" t="s">
        <v>1943</v>
      </c>
      <c r="F494" s="162"/>
      <c r="G494" s="162"/>
      <c r="H494" s="162"/>
      <c r="I494" s="162"/>
      <c r="J494" s="162"/>
      <c r="K494" s="162"/>
      <c r="L494" s="162"/>
      <c r="M494" s="162"/>
      <c r="N494" s="162"/>
      <c r="O494" s="162"/>
      <c r="P494" s="162"/>
      <c r="Q494" s="162"/>
      <c r="R494" s="162"/>
      <c r="S494" s="162"/>
      <c r="T494" s="162"/>
      <c r="U494" s="162"/>
      <c r="V494" s="162"/>
      <c r="W494" s="162"/>
      <c r="X494" s="162"/>
      <c r="Y494" s="162"/>
    </row>
    <row r="496" spans="1:37" ht="51">
      <c r="E496" s="35" t="s">
        <v>474</v>
      </c>
      <c r="F496" s="158" t="s">
        <v>2179</v>
      </c>
      <c r="G496" s="35" t="s">
        <v>1944</v>
      </c>
      <c r="H496" s="35" t="s">
        <v>1945</v>
      </c>
      <c r="I496" s="35" t="s">
        <v>1946</v>
      </c>
      <c r="J496" s="35" t="s">
        <v>1467</v>
      </c>
      <c r="K496" s="19"/>
      <c r="L496" s="19"/>
      <c r="M496" s="19"/>
      <c r="N496" s="20"/>
      <c r="O496" s="19" t="s">
        <v>1947</v>
      </c>
      <c r="P496" s="20"/>
      <c r="Q496" s="34" t="s">
        <v>1435</v>
      </c>
      <c r="R496" s="20"/>
      <c r="S496" s="20"/>
      <c r="T496" s="20"/>
      <c r="U496" s="20"/>
      <c r="V496" s="35"/>
      <c r="W496" s="34" t="s">
        <v>217</v>
      </c>
      <c r="X496" s="35"/>
      <c r="Y496" s="34"/>
      <c r="Z496" s="10"/>
      <c r="AA496" s="20"/>
      <c r="AB496" s="20"/>
      <c r="AC496" s="20"/>
      <c r="AD496" s="20"/>
      <c r="AE496" s="20"/>
      <c r="AF496" s="20"/>
      <c r="AG496" s="20"/>
      <c r="AH496" s="20"/>
      <c r="AI496" s="20"/>
    </row>
    <row r="497" spans="5:25" ht="51">
      <c r="E497" s="35" t="s">
        <v>395</v>
      </c>
      <c r="F497" s="158" t="s">
        <v>2179</v>
      </c>
      <c r="G497" s="35" t="s">
        <v>1948</v>
      </c>
      <c r="H497" s="35" t="s">
        <v>1949</v>
      </c>
      <c r="I497" s="35" t="s">
        <v>1950</v>
      </c>
      <c r="J497" s="35" t="s">
        <v>471</v>
      </c>
      <c r="K497" s="19"/>
      <c r="L497" s="19"/>
      <c r="M497" s="19"/>
      <c r="N497" s="20"/>
      <c r="O497" s="19" t="s">
        <v>1951</v>
      </c>
      <c r="P497" s="20"/>
      <c r="Q497" s="34" t="s">
        <v>417</v>
      </c>
      <c r="R497" s="20"/>
      <c r="S497" s="20"/>
      <c r="T497" s="20"/>
      <c r="U497" s="20"/>
      <c r="V497" s="35"/>
      <c r="W497" s="34" t="s">
        <v>217</v>
      </c>
      <c r="X497" s="35"/>
      <c r="Y497" s="34"/>
    </row>
    <row r="498" spans="5:25" ht="89.25">
      <c r="E498" s="35" t="s">
        <v>407</v>
      </c>
      <c r="F498" s="158" t="s">
        <v>2179</v>
      </c>
      <c r="G498" s="35" t="s">
        <v>1953</v>
      </c>
      <c r="H498" s="35" t="s">
        <v>1954</v>
      </c>
      <c r="I498" s="35" t="s">
        <v>1955</v>
      </c>
      <c r="J498" s="35" t="s">
        <v>684</v>
      </c>
      <c r="K498" s="19"/>
      <c r="L498" s="19"/>
      <c r="M498" s="19"/>
      <c r="N498" s="20"/>
      <c r="O498" s="19" t="s">
        <v>1951</v>
      </c>
      <c r="P498" s="20"/>
      <c r="Q498" s="34" t="s">
        <v>721</v>
      </c>
      <c r="R498" s="20"/>
      <c r="S498" s="20"/>
      <c r="T498" s="20"/>
      <c r="U498" s="20"/>
      <c r="V498" s="35"/>
      <c r="W498" s="34" t="s">
        <v>217</v>
      </c>
      <c r="X498" s="35"/>
      <c r="Y498" s="34"/>
    </row>
    <row r="499" spans="5:25" ht="51">
      <c r="E499" s="35" t="s">
        <v>474</v>
      </c>
      <c r="F499" s="158" t="s">
        <v>2179</v>
      </c>
      <c r="G499" s="35" t="s">
        <v>1956</v>
      </c>
      <c r="H499" s="35" t="s">
        <v>1957</v>
      </c>
      <c r="I499" s="35" t="s">
        <v>1958</v>
      </c>
      <c r="J499" s="35" t="s">
        <v>1467</v>
      </c>
      <c r="K499" s="19"/>
      <c r="L499" s="19"/>
      <c r="M499" s="19"/>
      <c r="N499" s="20"/>
      <c r="O499" s="19" t="s">
        <v>1947</v>
      </c>
      <c r="P499" s="20"/>
      <c r="Q499" s="34" t="s">
        <v>1435</v>
      </c>
      <c r="R499" s="20"/>
      <c r="S499" s="20"/>
      <c r="T499" s="20"/>
      <c r="U499" s="20"/>
      <c r="V499" s="35"/>
      <c r="W499" s="34" t="s">
        <v>217</v>
      </c>
      <c r="X499" s="35"/>
      <c r="Y499" s="34"/>
    </row>
    <row r="500" spans="5:25" ht="53.25">
      <c r="E500" s="35" t="s">
        <v>415</v>
      </c>
      <c r="F500" s="158" t="s">
        <v>2179</v>
      </c>
      <c r="G500" s="35" t="s">
        <v>1964</v>
      </c>
      <c r="H500" s="35" t="s">
        <v>1965</v>
      </c>
      <c r="I500" s="35" t="s">
        <v>1966</v>
      </c>
      <c r="J500" s="19" t="s">
        <v>1967</v>
      </c>
      <c r="K500" s="19"/>
      <c r="L500" s="19"/>
      <c r="M500" s="19"/>
      <c r="N500" s="20"/>
      <c r="O500" s="19" t="s">
        <v>1968</v>
      </c>
      <c r="P500" s="20"/>
      <c r="Q500" s="19" t="s">
        <v>1969</v>
      </c>
      <c r="R500" s="20"/>
      <c r="S500" s="20"/>
      <c r="T500" s="20"/>
      <c r="U500" s="20"/>
      <c r="V500" s="35"/>
      <c r="W500" s="34" t="s">
        <v>217</v>
      </c>
      <c r="X500" s="35"/>
      <c r="Y500" s="34"/>
    </row>
    <row r="501" spans="5:25" ht="114.75">
      <c r="E501" s="35" t="s">
        <v>474</v>
      </c>
      <c r="F501" s="158" t="s">
        <v>2179</v>
      </c>
      <c r="G501" s="35" t="s">
        <v>1970</v>
      </c>
      <c r="H501" s="35" t="s">
        <v>1971</v>
      </c>
      <c r="I501" s="35" t="s">
        <v>1972</v>
      </c>
      <c r="J501" s="35" t="s">
        <v>1264</v>
      </c>
      <c r="K501" s="19"/>
      <c r="L501" s="19"/>
      <c r="M501" s="19"/>
      <c r="N501" s="20"/>
      <c r="O501" s="19" t="s">
        <v>1973</v>
      </c>
      <c r="P501" s="20"/>
      <c r="Q501" s="34" t="s">
        <v>1016</v>
      </c>
      <c r="R501" s="20"/>
      <c r="S501" s="20"/>
      <c r="T501" s="20"/>
      <c r="U501" s="20"/>
      <c r="V501" s="35"/>
      <c r="W501" s="34" t="s">
        <v>217</v>
      </c>
      <c r="X501" s="35"/>
      <c r="Y501" s="34"/>
    </row>
    <row r="502" spans="5:25" ht="115.5" thickBot="1">
      <c r="E502" s="35" t="s">
        <v>474</v>
      </c>
      <c r="F502" s="158" t="s">
        <v>2179</v>
      </c>
      <c r="G502" s="35" t="s">
        <v>1974</v>
      </c>
      <c r="H502" s="35" t="s">
        <v>1975</v>
      </c>
      <c r="I502" s="35" t="s">
        <v>1976</v>
      </c>
      <c r="J502" s="35" t="s">
        <v>1157</v>
      </c>
      <c r="K502" s="19"/>
      <c r="L502" s="19"/>
      <c r="M502" s="19"/>
      <c r="N502" s="20"/>
      <c r="O502" s="19" t="s">
        <v>1973</v>
      </c>
      <c r="P502" s="20"/>
      <c r="Q502" s="34" t="s">
        <v>1044</v>
      </c>
      <c r="R502" s="20"/>
      <c r="S502" s="20"/>
      <c r="T502" s="20"/>
      <c r="U502" s="20"/>
      <c r="V502" s="35"/>
      <c r="W502" s="34" t="s">
        <v>217</v>
      </c>
      <c r="X502" s="35"/>
      <c r="Y502" s="34"/>
    </row>
    <row r="503" spans="5:25" ht="90.75" thickBot="1">
      <c r="E503" s="35" t="s">
        <v>493</v>
      </c>
      <c r="F503" s="158" t="s">
        <v>2179</v>
      </c>
      <c r="G503" s="35" t="s">
        <v>1978</v>
      </c>
      <c r="H503" t="s">
        <v>1979</v>
      </c>
      <c r="I503" s="153" t="s">
        <v>1977</v>
      </c>
      <c r="J503" s="35" t="s">
        <v>561</v>
      </c>
      <c r="K503" s="19"/>
      <c r="L503" s="19"/>
      <c r="M503" s="19"/>
      <c r="N503" s="20"/>
      <c r="O503" s="19" t="s">
        <v>1947</v>
      </c>
      <c r="P503" s="20"/>
      <c r="Q503" s="34" t="s">
        <v>519</v>
      </c>
      <c r="R503" s="20"/>
      <c r="S503" s="20"/>
      <c r="T503" s="20"/>
      <c r="U503" s="20"/>
      <c r="V503" s="35"/>
      <c r="W503" s="34" t="s">
        <v>217</v>
      </c>
      <c r="X503" s="35"/>
      <c r="Y503" s="34"/>
    </row>
    <row r="504" spans="5:25" ht="102">
      <c r="E504" s="35" t="s">
        <v>579</v>
      </c>
      <c r="F504" s="158" t="s">
        <v>2179</v>
      </c>
      <c r="G504" s="35" t="s">
        <v>1980</v>
      </c>
      <c r="H504" s="35" t="s">
        <v>1981</v>
      </c>
      <c r="I504" s="35" t="s">
        <v>1982</v>
      </c>
      <c r="J504" s="35" t="s">
        <v>1157</v>
      </c>
      <c r="K504" s="19"/>
      <c r="L504" s="19"/>
      <c r="M504" s="19"/>
      <c r="N504" s="20"/>
      <c r="O504" s="19" t="s">
        <v>1973</v>
      </c>
      <c r="P504" s="20"/>
      <c r="Q504" s="34" t="s">
        <v>1044</v>
      </c>
      <c r="R504" s="20"/>
      <c r="S504" s="20"/>
      <c r="T504" s="20"/>
      <c r="U504" s="20"/>
      <c r="V504" s="35"/>
      <c r="W504" s="34" t="s">
        <v>217</v>
      </c>
      <c r="X504" s="35"/>
      <c r="Y504" s="34"/>
    </row>
    <row r="505" spans="5:25" ht="51">
      <c r="E505" s="35" t="s">
        <v>412</v>
      </c>
      <c r="F505" s="158" t="s">
        <v>2179</v>
      </c>
      <c r="G505" s="35" t="s">
        <v>1983</v>
      </c>
      <c r="H505" s="35" t="s">
        <v>1984</v>
      </c>
      <c r="I505" s="35" t="s">
        <v>1985</v>
      </c>
      <c r="J505" s="35" t="s">
        <v>947</v>
      </c>
      <c r="K505" s="19"/>
      <c r="L505" s="19"/>
      <c r="M505" s="19"/>
      <c r="N505" s="20"/>
      <c r="O505" s="19" t="s">
        <v>1973</v>
      </c>
      <c r="P505" s="20"/>
      <c r="Q505" s="34" t="s">
        <v>936</v>
      </c>
      <c r="R505" s="20"/>
      <c r="S505" s="20"/>
      <c r="T505" s="20"/>
      <c r="U505" s="20"/>
      <c r="V505" s="35"/>
      <c r="W505" s="34" t="s">
        <v>217</v>
      </c>
      <c r="X505" s="35"/>
      <c r="Y505" s="34"/>
    </row>
    <row r="506" spans="5:25" ht="63.75">
      <c r="E506" s="35" t="s">
        <v>474</v>
      </c>
      <c r="F506" s="158" t="s">
        <v>2179</v>
      </c>
      <c r="G506" s="35" t="s">
        <v>1986</v>
      </c>
      <c r="H506" s="35" t="s">
        <v>1987</v>
      </c>
      <c r="I506" s="35" t="s">
        <v>1988</v>
      </c>
      <c r="J506" s="35" t="s">
        <v>1016</v>
      </c>
      <c r="K506" s="19"/>
      <c r="L506" s="19"/>
      <c r="M506" s="19"/>
      <c r="N506" s="20"/>
      <c r="O506" s="19" t="s">
        <v>1973</v>
      </c>
      <c r="P506" s="20"/>
      <c r="Q506" s="34" t="s">
        <v>1280</v>
      </c>
      <c r="R506" s="20"/>
      <c r="S506" s="20"/>
      <c r="T506" s="20"/>
      <c r="U506" s="20"/>
      <c r="V506" s="35"/>
      <c r="W506" s="34" t="s">
        <v>217</v>
      </c>
      <c r="X506" s="35"/>
      <c r="Y506" s="34"/>
    </row>
    <row r="507" spans="5:25" ht="63.75">
      <c r="E507" s="35" t="s">
        <v>415</v>
      </c>
      <c r="F507" s="158" t="s">
        <v>2179</v>
      </c>
      <c r="G507" s="35" t="s">
        <v>1989</v>
      </c>
      <c r="H507" s="35" t="s">
        <v>1990</v>
      </c>
      <c r="I507" s="35" t="s">
        <v>1991</v>
      </c>
      <c r="J507" s="35" t="s">
        <v>538</v>
      </c>
      <c r="K507" s="19"/>
      <c r="L507" s="19"/>
      <c r="M507" s="19"/>
      <c r="N507" s="20"/>
      <c r="O507" s="19" t="s">
        <v>1951</v>
      </c>
      <c r="P507" s="20"/>
      <c r="Q507" s="34" t="s">
        <v>398</v>
      </c>
      <c r="R507" s="20"/>
      <c r="S507" s="20"/>
      <c r="T507" s="20"/>
      <c r="U507" s="20"/>
      <c r="V507" s="35"/>
      <c r="W507" s="34" t="s">
        <v>217</v>
      </c>
      <c r="X507" s="35"/>
      <c r="Y507" s="34"/>
    </row>
    <row r="508" spans="5:25" ht="102">
      <c r="E508" s="35" t="s">
        <v>412</v>
      </c>
      <c r="F508" s="158" t="s">
        <v>2179</v>
      </c>
      <c r="G508" s="35" t="s">
        <v>1992</v>
      </c>
      <c r="H508" s="35" t="s">
        <v>1993</v>
      </c>
      <c r="I508" s="35" t="s">
        <v>1994</v>
      </c>
      <c r="J508" s="35" t="s">
        <v>947</v>
      </c>
      <c r="K508" s="19"/>
      <c r="L508" s="19"/>
      <c r="M508" s="19"/>
      <c r="N508" s="20"/>
      <c r="O508" s="19" t="s">
        <v>1973</v>
      </c>
      <c r="P508" s="20"/>
      <c r="Q508" s="34" t="s">
        <v>936</v>
      </c>
      <c r="R508" s="20"/>
      <c r="S508" s="20"/>
      <c r="T508" s="20"/>
      <c r="U508" s="20"/>
      <c r="V508" s="35"/>
      <c r="W508" s="34" t="s">
        <v>217</v>
      </c>
      <c r="X508" s="35"/>
      <c r="Y508" s="34"/>
    </row>
    <row r="509" spans="5:25" ht="102">
      <c r="E509" s="35" t="s">
        <v>415</v>
      </c>
      <c r="F509" s="158" t="s">
        <v>2179</v>
      </c>
      <c r="G509" s="35" t="s">
        <v>1995</v>
      </c>
      <c r="H509" s="35" t="s">
        <v>1996</v>
      </c>
      <c r="I509" s="35" t="s">
        <v>1997</v>
      </c>
      <c r="J509" s="35" t="s">
        <v>1280</v>
      </c>
      <c r="K509" s="19"/>
      <c r="L509" s="19"/>
      <c r="M509" s="19"/>
      <c r="N509" s="20"/>
      <c r="O509" s="19" t="s">
        <v>1973</v>
      </c>
      <c r="P509" s="20"/>
      <c r="Q509" s="34" t="s">
        <v>1264</v>
      </c>
      <c r="R509" s="20"/>
      <c r="S509" s="20"/>
      <c r="T509" s="20"/>
      <c r="U509" s="20"/>
      <c r="V509" s="35"/>
      <c r="W509" s="34" t="s">
        <v>217</v>
      </c>
      <c r="X509" s="35"/>
      <c r="Y509" s="34"/>
    </row>
    <row r="510" spans="5:25" ht="51">
      <c r="E510" s="35" t="s">
        <v>415</v>
      </c>
      <c r="F510" s="158" t="s">
        <v>2179</v>
      </c>
      <c r="G510" s="35" t="s">
        <v>1998</v>
      </c>
      <c r="H510" s="35" t="s">
        <v>1999</v>
      </c>
      <c r="I510" s="35" t="s">
        <v>2000</v>
      </c>
      <c r="J510" s="35" t="s">
        <v>1349</v>
      </c>
      <c r="K510" s="19"/>
      <c r="L510" s="19"/>
      <c r="M510" s="19"/>
      <c r="N510" s="20"/>
      <c r="O510" s="19" t="s">
        <v>1947</v>
      </c>
      <c r="P510" s="20"/>
      <c r="Q510" s="34" t="s">
        <v>1470</v>
      </c>
      <c r="R510" s="20"/>
      <c r="S510" s="20"/>
      <c r="T510" s="20"/>
      <c r="U510" s="20"/>
      <c r="V510" s="35"/>
      <c r="W510" s="34" t="s">
        <v>217</v>
      </c>
      <c r="X510" s="35"/>
      <c r="Y510" s="34"/>
    </row>
    <row r="511" spans="5:25" ht="76.5">
      <c r="E511" s="35" t="s">
        <v>412</v>
      </c>
      <c r="F511" s="158" t="s">
        <v>2179</v>
      </c>
      <c r="G511" s="35" t="s">
        <v>2001</v>
      </c>
      <c r="H511" s="35" t="s">
        <v>2007</v>
      </c>
      <c r="I511" s="35" t="s">
        <v>2002</v>
      </c>
      <c r="J511" s="35" t="s">
        <v>1399</v>
      </c>
      <c r="K511" s="19"/>
      <c r="L511" s="19"/>
      <c r="M511" s="19"/>
      <c r="N511" s="20"/>
      <c r="O511" s="19" t="s">
        <v>1947</v>
      </c>
      <c r="P511" s="20"/>
      <c r="Q511" s="34" t="s">
        <v>1381</v>
      </c>
      <c r="R511" s="20"/>
      <c r="S511" s="20"/>
      <c r="T511" s="20"/>
      <c r="U511" s="20"/>
      <c r="V511" s="35" t="s">
        <v>2003</v>
      </c>
      <c r="W511" s="34" t="s">
        <v>216</v>
      </c>
      <c r="X511" s="35" t="s">
        <v>2004</v>
      </c>
      <c r="Y511" s="34" t="s">
        <v>216</v>
      </c>
    </row>
    <row r="512" spans="5:25" ht="89.25">
      <c r="E512" s="35" t="s">
        <v>493</v>
      </c>
      <c r="F512" s="158" t="s">
        <v>2179</v>
      </c>
      <c r="G512" s="35" t="s">
        <v>2005</v>
      </c>
      <c r="H512" s="35" t="s">
        <v>2006</v>
      </c>
      <c r="I512" s="35" t="s">
        <v>2008</v>
      </c>
      <c r="J512" s="35" t="s">
        <v>1399</v>
      </c>
      <c r="K512" s="19"/>
      <c r="L512" s="19"/>
      <c r="M512" s="19"/>
      <c r="N512" s="20"/>
      <c r="O512" s="19" t="s">
        <v>1947</v>
      </c>
      <c r="P512" s="20"/>
      <c r="Q512" s="34" t="s">
        <v>1381</v>
      </c>
      <c r="R512" s="20"/>
      <c r="S512" s="20"/>
      <c r="T512" s="20"/>
      <c r="U512" s="20"/>
      <c r="V512" s="35" t="s">
        <v>2009</v>
      </c>
      <c r="W512" s="34" t="s">
        <v>216</v>
      </c>
      <c r="X512" s="35" t="s">
        <v>2010</v>
      </c>
      <c r="Y512" s="34" t="s">
        <v>216</v>
      </c>
    </row>
    <row r="513" spans="5:25" ht="63.75">
      <c r="E513" s="35" t="s">
        <v>493</v>
      </c>
      <c r="F513" s="158" t="s">
        <v>2179</v>
      </c>
      <c r="G513" s="35" t="s">
        <v>2011</v>
      </c>
      <c r="H513" s="35" t="s">
        <v>2012</v>
      </c>
      <c r="I513" s="35" t="s">
        <v>2013</v>
      </c>
      <c r="J513" s="35" t="s">
        <v>1412</v>
      </c>
      <c r="K513" s="19"/>
      <c r="L513" s="19"/>
      <c r="M513" s="19"/>
      <c r="N513" s="20"/>
      <c r="O513" s="19" t="s">
        <v>1947</v>
      </c>
      <c r="P513" s="20"/>
      <c r="Q513" s="34" t="s">
        <v>1488</v>
      </c>
      <c r="R513" s="20"/>
      <c r="S513" s="20"/>
      <c r="T513" s="20"/>
      <c r="U513" s="20"/>
      <c r="V513" s="35" t="s">
        <v>2014</v>
      </c>
      <c r="W513" s="34" t="s">
        <v>216</v>
      </c>
      <c r="X513" s="35" t="s">
        <v>2015</v>
      </c>
      <c r="Y513" s="34" t="s">
        <v>216</v>
      </c>
    </row>
    <row r="514" spans="5:25" ht="102">
      <c r="E514" s="35" t="s">
        <v>407</v>
      </c>
      <c r="F514" s="158" t="s">
        <v>2179</v>
      </c>
      <c r="G514" s="35" t="s">
        <v>2016</v>
      </c>
      <c r="H514" s="35" t="s">
        <v>2017</v>
      </c>
      <c r="I514" s="35" t="s">
        <v>2018</v>
      </c>
      <c r="J514" s="35" t="s">
        <v>712</v>
      </c>
      <c r="K514" s="19"/>
      <c r="L514" s="19"/>
      <c r="M514" s="19"/>
      <c r="N514" s="20"/>
      <c r="O514" s="19" t="s">
        <v>1951</v>
      </c>
      <c r="P514" s="20"/>
      <c r="Q514" s="34" t="s">
        <v>753</v>
      </c>
      <c r="R514" s="20"/>
      <c r="S514" s="20"/>
      <c r="T514" s="20"/>
      <c r="U514" s="20"/>
      <c r="V514" s="35"/>
      <c r="W514" s="34" t="s">
        <v>217</v>
      </c>
      <c r="X514" s="35"/>
      <c r="Y514" s="34"/>
    </row>
    <row r="515" spans="5:25" ht="102">
      <c r="E515" s="35" t="s">
        <v>407</v>
      </c>
      <c r="F515" s="158" t="s">
        <v>2179</v>
      </c>
      <c r="G515" s="35" t="s">
        <v>2019</v>
      </c>
      <c r="H515" s="35" t="s">
        <v>2020</v>
      </c>
      <c r="I515" s="35" t="s">
        <v>2021</v>
      </c>
      <c r="J515" s="35" t="s">
        <v>439</v>
      </c>
      <c r="K515" s="19"/>
      <c r="L515" s="19"/>
      <c r="M515" s="19"/>
      <c r="N515" s="20"/>
      <c r="O515" s="19" t="s">
        <v>1951</v>
      </c>
      <c r="P515" s="20"/>
      <c r="Q515" s="34" t="s">
        <v>598</v>
      </c>
      <c r="R515" s="20"/>
      <c r="S515" s="20"/>
      <c r="T515" s="20"/>
      <c r="U515" s="20"/>
      <c r="V515" s="35"/>
      <c r="W515" s="34" t="s">
        <v>217</v>
      </c>
      <c r="X515" s="35"/>
      <c r="Y515" s="34"/>
    </row>
    <row r="516" spans="5:25" ht="89.25">
      <c r="E516" s="35" t="s">
        <v>395</v>
      </c>
      <c r="F516" s="158" t="s">
        <v>2179</v>
      </c>
      <c r="G516" s="35" t="s">
        <v>2022</v>
      </c>
      <c r="H516" s="35" t="s">
        <v>2023</v>
      </c>
      <c r="I516" s="35" t="s">
        <v>2024</v>
      </c>
      <c r="J516" s="35" t="s">
        <v>439</v>
      </c>
      <c r="K516" s="19"/>
      <c r="L516" s="19"/>
      <c r="M516" s="19"/>
      <c r="N516" s="20"/>
      <c r="O516" s="19" t="s">
        <v>1951</v>
      </c>
      <c r="P516" s="20"/>
      <c r="Q516" s="34" t="s">
        <v>637</v>
      </c>
      <c r="R516" s="20"/>
      <c r="S516" s="20"/>
      <c r="T516" s="20"/>
      <c r="U516" s="20"/>
      <c r="V516" s="35"/>
      <c r="W516" s="34" t="s">
        <v>217</v>
      </c>
      <c r="X516" s="35"/>
      <c r="Y516" s="34"/>
    </row>
    <row r="517" spans="5:25" ht="114.75">
      <c r="E517" s="35" t="s">
        <v>407</v>
      </c>
      <c r="F517" s="158" t="s">
        <v>2179</v>
      </c>
      <c r="G517" s="35" t="s">
        <v>2025</v>
      </c>
      <c r="H517" s="35" t="s">
        <v>2026</v>
      </c>
      <c r="I517" s="35" t="s">
        <v>2027</v>
      </c>
      <c r="J517" s="35" t="s">
        <v>480</v>
      </c>
      <c r="K517" s="19"/>
      <c r="L517" s="19"/>
      <c r="M517" s="19"/>
      <c r="N517" s="20"/>
      <c r="O517" s="19" t="s">
        <v>1951</v>
      </c>
      <c r="P517" s="20"/>
      <c r="Q517" s="34" t="s">
        <v>598</v>
      </c>
      <c r="R517" s="20"/>
      <c r="S517" s="20"/>
      <c r="T517" s="20"/>
      <c r="U517" s="20"/>
      <c r="V517" s="35"/>
      <c r="W517" s="34" t="s">
        <v>217</v>
      </c>
      <c r="X517" s="35"/>
      <c r="Y517" s="34"/>
    </row>
    <row r="518" spans="5:25" ht="76.5">
      <c r="E518" s="35" t="s">
        <v>579</v>
      </c>
      <c r="F518" s="158" t="s">
        <v>2179</v>
      </c>
      <c r="G518" s="35" t="s">
        <v>2028</v>
      </c>
      <c r="H518" s="35" t="s">
        <v>2029</v>
      </c>
      <c r="I518" s="35" t="s">
        <v>2030</v>
      </c>
      <c r="J518" s="35" t="s">
        <v>771</v>
      </c>
      <c r="K518" s="19"/>
      <c r="L518" s="19"/>
      <c r="M518" s="19"/>
      <c r="N518" s="20"/>
      <c r="O518" s="19" t="s">
        <v>1951</v>
      </c>
      <c r="P518" s="20"/>
      <c r="Q518" s="34" t="s">
        <v>658</v>
      </c>
      <c r="R518" s="20"/>
      <c r="S518" s="20"/>
      <c r="T518" s="20"/>
      <c r="U518" s="20"/>
      <c r="V518" s="35"/>
      <c r="W518" s="34" t="s">
        <v>217</v>
      </c>
      <c r="X518" s="35"/>
      <c r="Y518" s="34"/>
    </row>
    <row r="519" spans="5:25" ht="89.25">
      <c r="E519" s="35" t="s">
        <v>579</v>
      </c>
      <c r="F519" s="158" t="s">
        <v>2179</v>
      </c>
      <c r="G519" s="35" t="s">
        <v>2031</v>
      </c>
      <c r="H519" s="35" t="s">
        <v>2032</v>
      </c>
      <c r="I519" s="35" t="s">
        <v>2033</v>
      </c>
      <c r="J519" s="35" t="s">
        <v>961</v>
      </c>
      <c r="K519" s="19"/>
      <c r="L519" s="19"/>
      <c r="M519" s="19"/>
      <c r="N519" s="20"/>
      <c r="O519" s="19" t="s">
        <v>1973</v>
      </c>
      <c r="P519" s="20"/>
      <c r="Q519" s="34" t="s">
        <v>1297</v>
      </c>
      <c r="R519" s="20"/>
      <c r="S519" s="20"/>
      <c r="T519" s="20"/>
      <c r="U519" s="20"/>
      <c r="V519" s="35"/>
      <c r="W519" s="34" t="s">
        <v>217</v>
      </c>
      <c r="X519" s="35"/>
      <c r="Y519" s="34"/>
    </row>
    <row r="520" spans="5:25" ht="63.75">
      <c r="E520" s="35" t="s">
        <v>474</v>
      </c>
      <c r="F520" s="158" t="s">
        <v>2179</v>
      </c>
      <c r="G520" s="35" t="s">
        <v>2034</v>
      </c>
      <c r="H520" s="35" t="s">
        <v>2035</v>
      </c>
      <c r="I520" s="35" t="s">
        <v>2036</v>
      </c>
      <c r="J520" s="35" t="s">
        <v>712</v>
      </c>
      <c r="K520" s="19"/>
      <c r="L520" s="19"/>
      <c r="M520" s="19"/>
      <c r="N520" s="20"/>
      <c r="O520" s="19" t="s">
        <v>1951</v>
      </c>
      <c r="P520" s="20"/>
      <c r="Q520" s="34" t="s">
        <v>753</v>
      </c>
      <c r="R520" s="20"/>
      <c r="S520" s="20"/>
      <c r="T520" s="20"/>
      <c r="U520" s="20"/>
      <c r="V520" s="35"/>
      <c r="W520" s="34" t="s">
        <v>217</v>
      </c>
      <c r="X520" s="35"/>
      <c r="Y520" s="34"/>
    </row>
    <row r="521" spans="5:25" ht="102">
      <c r="E521" s="35" t="s">
        <v>407</v>
      </c>
      <c r="F521" s="158" t="s">
        <v>2179</v>
      </c>
      <c r="G521" s="35" t="s">
        <v>2037</v>
      </c>
      <c r="H521" s="35" t="s">
        <v>2038</v>
      </c>
      <c r="I521" s="35" t="s">
        <v>2039</v>
      </c>
      <c r="J521" s="35" t="s">
        <v>1157</v>
      </c>
      <c r="K521" s="19"/>
      <c r="L521" s="19"/>
      <c r="M521" s="19"/>
      <c r="N521" s="20"/>
      <c r="O521" s="19" t="s">
        <v>1973</v>
      </c>
      <c r="P521" s="20"/>
      <c r="Q521" s="34" t="s">
        <v>1044</v>
      </c>
      <c r="R521" s="20"/>
      <c r="S521" s="20"/>
      <c r="T521" s="20"/>
      <c r="U521" s="20"/>
      <c r="V521" s="35" t="s">
        <v>2040</v>
      </c>
      <c r="W521" s="34" t="s">
        <v>216</v>
      </c>
      <c r="X521" s="35" t="s">
        <v>2041</v>
      </c>
      <c r="Y521" s="34" t="s">
        <v>216</v>
      </c>
    </row>
    <row r="522" spans="5:25" ht="114.75">
      <c r="E522" s="35" t="s">
        <v>395</v>
      </c>
      <c r="F522" s="158" t="s">
        <v>2179</v>
      </c>
      <c r="G522" s="35" t="s">
        <v>2042</v>
      </c>
      <c r="H522" s="35" t="s">
        <v>2043</v>
      </c>
      <c r="I522" s="35" t="s">
        <v>2044</v>
      </c>
      <c r="J522" s="35" t="s">
        <v>985</v>
      </c>
      <c r="K522" s="19"/>
      <c r="L522" s="19"/>
      <c r="M522" s="19"/>
      <c r="N522" s="20"/>
      <c r="O522" s="19" t="s">
        <v>1973</v>
      </c>
      <c r="P522" s="20"/>
      <c r="Q522" s="34" t="s">
        <v>1173</v>
      </c>
      <c r="R522" s="20"/>
      <c r="S522" s="20"/>
      <c r="T522" s="20"/>
      <c r="U522" s="20"/>
      <c r="V522" s="35"/>
      <c r="W522" s="34" t="s">
        <v>217</v>
      </c>
      <c r="X522" s="35"/>
      <c r="Y522" s="34"/>
    </row>
    <row r="523" spans="5:25" ht="114.75">
      <c r="E523" s="35" t="s">
        <v>415</v>
      </c>
      <c r="F523" s="158" t="s">
        <v>2179</v>
      </c>
      <c r="G523" s="35" t="s">
        <v>2046</v>
      </c>
      <c r="H523" s="35" t="s">
        <v>2047</v>
      </c>
      <c r="I523" s="35" t="s">
        <v>2048</v>
      </c>
      <c r="J523" s="35" t="s">
        <v>658</v>
      </c>
      <c r="K523" s="19"/>
      <c r="L523" s="19"/>
      <c r="M523" s="19"/>
      <c r="N523" s="20"/>
      <c r="O523" s="19" t="s">
        <v>1951</v>
      </c>
      <c r="P523" s="20"/>
      <c r="Q523" s="34" t="s">
        <v>712</v>
      </c>
      <c r="R523" s="20"/>
      <c r="S523" s="20"/>
      <c r="T523" s="20"/>
      <c r="U523" s="20"/>
      <c r="V523" s="35"/>
      <c r="W523" s="34" t="s">
        <v>217</v>
      </c>
      <c r="X523" s="35"/>
      <c r="Y523" s="34"/>
    </row>
    <row r="524" spans="5:25" ht="51">
      <c r="E524" s="35" t="s">
        <v>474</v>
      </c>
      <c r="F524" s="158" t="s">
        <v>2179</v>
      </c>
      <c r="G524" s="35" t="s">
        <v>2049</v>
      </c>
      <c r="H524" s="35" t="s">
        <v>2050</v>
      </c>
      <c r="I524" s="35" t="s">
        <v>2051</v>
      </c>
      <c r="J524" s="35" t="s">
        <v>771</v>
      </c>
      <c r="K524" s="19"/>
      <c r="L524" s="19"/>
      <c r="M524" s="19"/>
      <c r="N524" s="20"/>
      <c r="O524" s="19" t="s">
        <v>2052</v>
      </c>
      <c r="P524" s="20"/>
      <c r="Q524" s="34" t="s">
        <v>658</v>
      </c>
      <c r="R524" s="20"/>
      <c r="S524" s="20"/>
      <c r="T524" s="20"/>
      <c r="U524" s="20"/>
      <c r="V524" s="35"/>
      <c r="W524" s="34" t="s">
        <v>217</v>
      </c>
      <c r="X524" s="35"/>
      <c r="Y524" s="34"/>
    </row>
    <row r="525" spans="5:25" ht="76.5">
      <c r="E525" s="35" t="s">
        <v>474</v>
      </c>
      <c r="F525" s="158" t="s">
        <v>2179</v>
      </c>
      <c r="G525" s="35" t="s">
        <v>2053</v>
      </c>
      <c r="H525" s="35" t="s">
        <v>2054</v>
      </c>
      <c r="I525" s="35" t="s">
        <v>2055</v>
      </c>
      <c r="J525" s="35" t="s">
        <v>1016</v>
      </c>
      <c r="K525" s="19"/>
      <c r="L525" s="19"/>
      <c r="M525" s="19"/>
      <c r="N525" s="20"/>
      <c r="O525" s="19" t="s">
        <v>1973</v>
      </c>
      <c r="P525" s="20"/>
      <c r="Q525" s="34" t="s">
        <v>985</v>
      </c>
      <c r="R525" s="20"/>
      <c r="S525" s="20"/>
      <c r="T525" s="20"/>
      <c r="U525" s="20"/>
      <c r="V525" s="35"/>
      <c r="W525" s="34" t="s">
        <v>217</v>
      </c>
      <c r="X525" s="35"/>
      <c r="Y525" s="34"/>
    </row>
    <row r="526" spans="5:25" ht="114.75">
      <c r="E526" s="35" t="s">
        <v>407</v>
      </c>
      <c r="F526" s="158" t="s">
        <v>2179</v>
      </c>
      <c r="G526" s="35" t="s">
        <v>2056</v>
      </c>
      <c r="H526" s="35" t="s">
        <v>2058</v>
      </c>
      <c r="I526" s="35" t="s">
        <v>2057</v>
      </c>
      <c r="J526" s="35" t="s">
        <v>684</v>
      </c>
      <c r="K526" s="19"/>
      <c r="L526" s="19"/>
      <c r="M526" s="19"/>
      <c r="N526" s="20"/>
      <c r="O526" s="19" t="s">
        <v>1951</v>
      </c>
      <c r="P526" s="20"/>
      <c r="Q526" s="34" t="s">
        <v>721</v>
      </c>
      <c r="R526" s="20"/>
      <c r="S526" s="20"/>
      <c r="T526" s="20"/>
      <c r="U526" s="20"/>
      <c r="V526" s="35"/>
      <c r="W526" s="34" t="s">
        <v>217</v>
      </c>
      <c r="X526" s="35"/>
      <c r="Y526" s="34"/>
    </row>
    <row r="527" spans="5:25" ht="89.25">
      <c r="E527" s="35" t="s">
        <v>412</v>
      </c>
      <c r="F527" s="158" t="s">
        <v>2179</v>
      </c>
      <c r="G527" s="35" t="s">
        <v>2063</v>
      </c>
      <c r="H527" s="35" t="s">
        <v>2059</v>
      </c>
      <c r="I527" s="35" t="s">
        <v>2060</v>
      </c>
      <c r="J527" s="35" t="s">
        <v>471</v>
      </c>
      <c r="K527" s="19"/>
      <c r="L527" s="19"/>
      <c r="M527" s="19"/>
      <c r="N527" s="20"/>
      <c r="O527" s="19" t="s">
        <v>1951</v>
      </c>
      <c r="P527" s="20"/>
      <c r="Q527" s="34" t="s">
        <v>417</v>
      </c>
      <c r="R527" s="20"/>
      <c r="S527" s="20"/>
      <c r="T527" s="20"/>
      <c r="U527" s="20"/>
      <c r="V527" s="35" t="s">
        <v>2061</v>
      </c>
      <c r="W527" s="34" t="s">
        <v>216</v>
      </c>
      <c r="X527" s="35" t="s">
        <v>2062</v>
      </c>
      <c r="Y527" s="34" t="s">
        <v>216</v>
      </c>
    </row>
    <row r="528" spans="5:25" ht="51">
      <c r="E528" s="35" t="s">
        <v>395</v>
      </c>
      <c r="F528" s="158" t="s">
        <v>2179</v>
      </c>
      <c r="G528" s="35" t="s">
        <v>2064</v>
      </c>
      <c r="H528" s="35" t="s">
        <v>2065</v>
      </c>
      <c r="I528" s="35" t="s">
        <v>2066</v>
      </c>
      <c r="J528" s="35" t="s">
        <v>1332</v>
      </c>
      <c r="K528" s="19"/>
      <c r="L528" s="19"/>
      <c r="M528" s="19"/>
      <c r="N528" s="20"/>
      <c r="O528" s="19" t="s">
        <v>1973</v>
      </c>
      <c r="P528" s="20"/>
      <c r="Q528" s="34" t="s">
        <v>985</v>
      </c>
      <c r="R528" s="20"/>
      <c r="S528" s="20"/>
      <c r="T528" s="20"/>
      <c r="U528" s="20"/>
      <c r="V528" s="35"/>
      <c r="W528" s="34" t="s">
        <v>217</v>
      </c>
      <c r="X528" s="35"/>
      <c r="Y528" s="34"/>
    </row>
    <row r="529" spans="5:25" ht="89.25">
      <c r="E529" s="35" t="s">
        <v>493</v>
      </c>
      <c r="F529" s="158" t="s">
        <v>2179</v>
      </c>
      <c r="G529" s="35" t="s">
        <v>2067</v>
      </c>
      <c r="H529" s="35" t="s">
        <v>2068</v>
      </c>
      <c r="I529" s="35" t="s">
        <v>2069</v>
      </c>
      <c r="J529" s="35" t="s">
        <v>1399</v>
      </c>
      <c r="K529" s="19"/>
      <c r="L529" s="19"/>
      <c r="M529" s="19"/>
      <c r="N529" s="20"/>
      <c r="O529" s="19" t="s">
        <v>1947</v>
      </c>
      <c r="P529" s="20"/>
      <c r="Q529" s="34" t="s">
        <v>2070</v>
      </c>
      <c r="R529" s="20"/>
      <c r="S529" s="20"/>
      <c r="T529" s="20"/>
      <c r="U529" s="20"/>
      <c r="V529" s="35"/>
      <c r="W529" s="34" t="s">
        <v>217</v>
      </c>
      <c r="X529" s="35"/>
      <c r="Y529" s="34"/>
    </row>
    <row r="530" spans="5:25" ht="114.75">
      <c r="E530" s="35" t="s">
        <v>395</v>
      </c>
      <c r="F530" s="158" t="s">
        <v>2179</v>
      </c>
      <c r="G530" s="35" t="s">
        <v>2071</v>
      </c>
      <c r="H530" s="35" t="s">
        <v>2072</v>
      </c>
      <c r="I530" s="35" t="s">
        <v>2073</v>
      </c>
      <c r="J530" s="35" t="s">
        <v>637</v>
      </c>
      <c r="K530" s="19"/>
      <c r="L530" s="19"/>
      <c r="M530" s="19"/>
      <c r="N530" s="20"/>
      <c r="O530" s="19" t="s">
        <v>1951</v>
      </c>
      <c r="P530" s="20"/>
      <c r="Q530" s="34" t="s">
        <v>512</v>
      </c>
      <c r="R530" s="20"/>
      <c r="S530" s="20"/>
      <c r="T530" s="20"/>
      <c r="U530" s="20"/>
      <c r="V530" s="35"/>
      <c r="W530" s="34" t="s">
        <v>217</v>
      </c>
      <c r="X530" s="35"/>
      <c r="Y530" s="34"/>
    </row>
    <row r="531" spans="5:25" ht="63.75">
      <c r="E531" s="35" t="s">
        <v>412</v>
      </c>
      <c r="F531" s="158" t="s">
        <v>2179</v>
      </c>
      <c r="G531" s="35" t="s">
        <v>2074</v>
      </c>
      <c r="H531" s="35" t="s">
        <v>2075</v>
      </c>
      <c r="I531" s="35" t="s">
        <v>2076</v>
      </c>
      <c r="J531" s="35" t="s">
        <v>598</v>
      </c>
      <c r="K531" s="19"/>
      <c r="L531" s="19"/>
      <c r="M531" s="19"/>
      <c r="N531" s="20"/>
      <c r="O531" s="19" t="s">
        <v>1951</v>
      </c>
      <c r="P531" s="20"/>
      <c r="Q531" s="34" t="s">
        <v>439</v>
      </c>
      <c r="R531" s="20"/>
      <c r="S531" s="20"/>
      <c r="T531" s="20"/>
      <c r="U531" s="20"/>
      <c r="V531" s="35"/>
      <c r="W531" s="34" t="s">
        <v>217</v>
      </c>
      <c r="X531" s="35"/>
      <c r="Y531" s="34"/>
    </row>
    <row r="532" spans="5:25" ht="165.75">
      <c r="E532" s="35" t="s">
        <v>1428</v>
      </c>
      <c r="F532" s="158" t="s">
        <v>2179</v>
      </c>
      <c r="G532" s="35" t="s">
        <v>2077</v>
      </c>
      <c r="H532" s="35" t="s">
        <v>2078</v>
      </c>
      <c r="I532" s="35" t="s">
        <v>2079</v>
      </c>
      <c r="J532" s="35" t="s">
        <v>2080</v>
      </c>
      <c r="K532" s="19"/>
      <c r="L532" s="19"/>
      <c r="M532" s="19"/>
      <c r="N532" s="20"/>
      <c r="O532" s="19" t="s">
        <v>1951</v>
      </c>
      <c r="P532" s="20"/>
      <c r="Q532" s="34" t="s">
        <v>914</v>
      </c>
      <c r="R532" s="20"/>
      <c r="S532" s="20"/>
      <c r="T532" s="20"/>
      <c r="U532" s="20"/>
      <c r="V532" s="35"/>
      <c r="W532" s="34" t="s">
        <v>217</v>
      </c>
      <c r="X532" s="35"/>
      <c r="Y532" s="34"/>
    </row>
    <row r="533" spans="5:25" ht="153">
      <c r="E533" s="35" t="s">
        <v>395</v>
      </c>
      <c r="F533" s="158" t="s">
        <v>2179</v>
      </c>
      <c r="G533" s="35" t="s">
        <v>2081</v>
      </c>
      <c r="H533" s="35" t="s">
        <v>2082</v>
      </c>
      <c r="I533" s="35" t="s">
        <v>2083</v>
      </c>
      <c r="J533" s="35" t="s">
        <v>637</v>
      </c>
      <c r="K533" s="19"/>
      <c r="L533" s="19"/>
      <c r="M533" s="19"/>
      <c r="N533" s="20"/>
      <c r="O533" s="19" t="s">
        <v>1951</v>
      </c>
      <c r="P533" s="20"/>
      <c r="Q533" s="34" t="s">
        <v>512</v>
      </c>
      <c r="R533" s="20"/>
      <c r="S533" s="20"/>
      <c r="T533" s="20"/>
      <c r="U533" s="20"/>
      <c r="V533" s="35" t="s">
        <v>2084</v>
      </c>
      <c r="W533" s="34" t="s">
        <v>216</v>
      </c>
      <c r="X533" s="35" t="s">
        <v>2085</v>
      </c>
      <c r="Y533" s="34" t="s">
        <v>216</v>
      </c>
    </row>
    <row r="534" spans="5:25" ht="89.25">
      <c r="E534" s="35" t="s">
        <v>395</v>
      </c>
      <c r="F534" s="158" t="s">
        <v>2179</v>
      </c>
      <c r="G534" s="35" t="s">
        <v>2086</v>
      </c>
      <c r="H534" s="35" t="s">
        <v>2087</v>
      </c>
      <c r="I534" s="35" t="s">
        <v>2088</v>
      </c>
      <c r="J534" s="35" t="s">
        <v>637</v>
      </c>
      <c r="K534" s="19"/>
      <c r="L534" s="19"/>
      <c r="M534" s="19"/>
      <c r="N534" s="20"/>
      <c r="O534" s="19" t="s">
        <v>1951</v>
      </c>
      <c r="P534" s="20"/>
      <c r="Q534" s="34" t="s">
        <v>480</v>
      </c>
      <c r="R534" s="20"/>
      <c r="S534" s="20"/>
      <c r="T534" s="20"/>
      <c r="U534" s="20"/>
      <c r="V534" s="35" t="s">
        <v>2089</v>
      </c>
      <c r="W534" s="34" t="s">
        <v>216</v>
      </c>
      <c r="X534" s="35" t="s">
        <v>2090</v>
      </c>
      <c r="Y534" s="34" t="s">
        <v>216</v>
      </c>
    </row>
    <row r="535" spans="5:25" ht="153">
      <c r="E535" s="35" t="s">
        <v>395</v>
      </c>
      <c r="F535" s="158" t="s">
        <v>2179</v>
      </c>
      <c r="G535" s="35" t="s">
        <v>2091</v>
      </c>
      <c r="H535" s="35" t="s">
        <v>2092</v>
      </c>
      <c r="I535" s="35" t="s">
        <v>2093</v>
      </c>
      <c r="J535" s="35" t="s">
        <v>538</v>
      </c>
      <c r="K535" s="19"/>
      <c r="L535" s="19"/>
      <c r="M535" s="19"/>
      <c r="N535" s="20"/>
      <c r="O535" s="19" t="s">
        <v>1951</v>
      </c>
      <c r="P535" s="20"/>
      <c r="Q535" s="34" t="s">
        <v>519</v>
      </c>
      <c r="R535" s="20"/>
      <c r="S535" s="20"/>
      <c r="T535" s="20"/>
      <c r="U535" s="20"/>
      <c r="V535" s="35"/>
      <c r="W535" s="34" t="s">
        <v>217</v>
      </c>
      <c r="X535" s="35"/>
      <c r="Y535" s="34"/>
    </row>
    <row r="536" spans="5:25" ht="102">
      <c r="E536" s="35" t="s">
        <v>676</v>
      </c>
      <c r="F536" s="158" t="s">
        <v>2179</v>
      </c>
      <c r="G536" s="35" t="s">
        <v>2094</v>
      </c>
      <c r="H536" s="35" t="s">
        <v>2095</v>
      </c>
      <c r="I536" s="35" t="s">
        <v>2096</v>
      </c>
      <c r="J536" s="35" t="s">
        <v>753</v>
      </c>
      <c r="K536" s="19"/>
      <c r="L536" s="19"/>
      <c r="M536" s="19"/>
      <c r="N536" s="20"/>
      <c r="O536" s="19" t="s">
        <v>1951</v>
      </c>
      <c r="P536" s="20"/>
      <c r="Q536" s="34" t="s">
        <v>703</v>
      </c>
      <c r="R536" s="20"/>
      <c r="S536" s="20"/>
      <c r="T536" s="20"/>
      <c r="U536" s="20"/>
      <c r="V536" s="35"/>
      <c r="W536" s="34" t="s">
        <v>217</v>
      </c>
      <c r="X536" s="35"/>
      <c r="Y536" s="34"/>
    </row>
    <row r="537" spans="5:25" ht="78.75">
      <c r="E537" s="35" t="s">
        <v>493</v>
      </c>
      <c r="F537" s="158" t="s">
        <v>2179</v>
      </c>
      <c r="G537" s="35" t="s">
        <v>2097</v>
      </c>
      <c r="H537" s="35" t="s">
        <v>2098</v>
      </c>
      <c r="I537" s="154" t="s">
        <v>2099</v>
      </c>
      <c r="J537" s="35" t="s">
        <v>611</v>
      </c>
      <c r="K537" s="19"/>
      <c r="L537" s="19"/>
      <c r="M537" s="19"/>
      <c r="N537" s="20"/>
      <c r="O537" s="19" t="s">
        <v>1951</v>
      </c>
      <c r="P537" s="20"/>
      <c r="Q537" s="34" t="s">
        <v>519</v>
      </c>
      <c r="R537" s="20"/>
      <c r="S537" s="20"/>
      <c r="T537" s="20"/>
      <c r="U537" s="20"/>
      <c r="V537" s="35"/>
      <c r="W537" s="34" t="s">
        <v>217</v>
      </c>
      <c r="X537" s="35"/>
      <c r="Y537" s="34"/>
    </row>
    <row r="538" spans="5:25" ht="63.75">
      <c r="E538" s="35" t="s">
        <v>493</v>
      </c>
      <c r="F538" s="158" t="s">
        <v>2179</v>
      </c>
      <c r="G538" s="35" t="s">
        <v>2100</v>
      </c>
      <c r="H538" s="35" t="s">
        <v>2101</v>
      </c>
      <c r="I538" s="35" t="s">
        <v>2102</v>
      </c>
      <c r="J538" s="35" t="s">
        <v>1399</v>
      </c>
      <c r="K538" s="19"/>
      <c r="L538" s="19"/>
      <c r="M538" s="19"/>
      <c r="N538" s="20"/>
      <c r="O538" s="19" t="s">
        <v>1947</v>
      </c>
      <c r="P538" s="20"/>
      <c r="Q538" s="34" t="s">
        <v>1381</v>
      </c>
      <c r="R538" s="20"/>
      <c r="S538" s="20"/>
      <c r="T538" s="20"/>
      <c r="U538" s="20"/>
      <c r="V538" s="35"/>
      <c r="W538" s="34" t="s">
        <v>217</v>
      </c>
      <c r="X538" s="35"/>
      <c r="Y538" s="34"/>
    </row>
    <row r="539" spans="5:25" ht="89.25">
      <c r="E539" s="35" t="s">
        <v>407</v>
      </c>
      <c r="F539" s="158" t="s">
        <v>2179</v>
      </c>
      <c r="G539" s="35" t="s">
        <v>2105</v>
      </c>
      <c r="H539" s="35" t="s">
        <v>2106</v>
      </c>
      <c r="I539" s="35" t="s">
        <v>2107</v>
      </c>
      <c r="J539" s="35" t="s">
        <v>1399</v>
      </c>
      <c r="K539" s="19"/>
      <c r="L539" s="19"/>
      <c r="M539" s="19"/>
      <c r="N539" s="20"/>
      <c r="O539" s="19" t="s">
        <v>1947</v>
      </c>
      <c r="P539" s="20"/>
      <c r="Q539" s="34" t="s">
        <v>1381</v>
      </c>
      <c r="R539" s="20"/>
      <c r="S539" s="20"/>
      <c r="T539" s="20"/>
      <c r="U539" s="20"/>
      <c r="V539" s="35"/>
      <c r="W539" s="34" t="s">
        <v>217</v>
      </c>
      <c r="X539" s="35"/>
      <c r="Y539" s="34"/>
    </row>
    <row r="540" spans="5:25" ht="63.75">
      <c r="E540" s="35" t="s">
        <v>407</v>
      </c>
      <c r="F540" s="158" t="s">
        <v>2179</v>
      </c>
      <c r="G540" s="35" t="s">
        <v>2108</v>
      </c>
      <c r="H540" s="35" t="s">
        <v>2109</v>
      </c>
      <c r="I540" s="35" t="s">
        <v>2110</v>
      </c>
      <c r="J540" s="35" t="s">
        <v>471</v>
      </c>
      <c r="K540" s="19"/>
      <c r="L540" s="19"/>
      <c r="M540" s="19"/>
      <c r="N540" s="20"/>
      <c r="O540" s="19" t="s">
        <v>1951</v>
      </c>
      <c r="P540" s="20"/>
      <c r="Q540" s="34" t="s">
        <v>417</v>
      </c>
      <c r="R540" s="20"/>
      <c r="S540" s="20"/>
      <c r="T540" s="20"/>
      <c r="U540" s="20"/>
      <c r="V540" s="35"/>
      <c r="W540" s="34" t="s">
        <v>217</v>
      </c>
      <c r="X540" s="35"/>
      <c r="Y540" s="34"/>
    </row>
    <row r="541" spans="5:25" ht="76.5">
      <c r="E541" s="35" t="s">
        <v>407</v>
      </c>
      <c r="F541" s="158" t="s">
        <v>2179</v>
      </c>
      <c r="G541" s="35" t="s">
        <v>2111</v>
      </c>
      <c r="H541" s="35" t="s">
        <v>2112</v>
      </c>
      <c r="I541" s="35" t="s">
        <v>2113</v>
      </c>
      <c r="J541" s="35" t="s">
        <v>684</v>
      </c>
      <c r="K541" s="19"/>
      <c r="L541" s="19"/>
      <c r="M541" s="19"/>
      <c r="N541" s="20"/>
      <c r="O541" s="19" t="s">
        <v>1951</v>
      </c>
      <c r="P541" s="20"/>
      <c r="Q541" s="34" t="s">
        <v>721</v>
      </c>
      <c r="R541" s="20"/>
      <c r="S541" s="20"/>
      <c r="T541" s="20"/>
      <c r="U541" s="20"/>
      <c r="V541" s="35"/>
      <c r="W541" s="34" t="s">
        <v>217</v>
      </c>
      <c r="X541" s="35"/>
      <c r="Y541" s="34"/>
    </row>
    <row r="542" spans="5:25" ht="63.75">
      <c r="E542" s="35" t="s">
        <v>407</v>
      </c>
      <c r="F542" s="158" t="s">
        <v>2179</v>
      </c>
      <c r="G542" s="35" t="s">
        <v>2115</v>
      </c>
      <c r="H542" s="35" t="s">
        <v>2116</v>
      </c>
      <c r="I542" s="35" t="s">
        <v>2117</v>
      </c>
      <c r="J542" s="35" t="s">
        <v>914</v>
      </c>
      <c r="K542" s="19"/>
      <c r="L542" s="19"/>
      <c r="M542" s="19"/>
      <c r="N542" s="20"/>
      <c r="O542" s="19" t="s">
        <v>1951</v>
      </c>
      <c r="P542" s="20"/>
      <c r="Q542" s="34" t="s">
        <v>871</v>
      </c>
      <c r="R542" s="20"/>
      <c r="S542" s="20"/>
      <c r="T542" s="20"/>
      <c r="U542" s="20"/>
      <c r="V542" s="35"/>
      <c r="W542" s="34" t="s">
        <v>217</v>
      </c>
      <c r="X542" s="35"/>
      <c r="Y542" s="34"/>
    </row>
    <row r="543" spans="5:25" ht="153">
      <c r="E543" s="35" t="s">
        <v>407</v>
      </c>
      <c r="F543" s="158" t="s">
        <v>2179</v>
      </c>
      <c r="G543" s="35" t="s">
        <v>2119</v>
      </c>
      <c r="H543" s="35" t="s">
        <v>2120</v>
      </c>
      <c r="I543" s="35" t="s">
        <v>2118</v>
      </c>
      <c r="J543" s="35" t="s">
        <v>914</v>
      </c>
      <c r="K543" s="19"/>
      <c r="L543" s="19"/>
      <c r="M543" s="19"/>
      <c r="N543" s="20"/>
      <c r="O543" s="19" t="s">
        <v>1951</v>
      </c>
      <c r="P543" s="20"/>
      <c r="Q543" s="34" t="s">
        <v>871</v>
      </c>
      <c r="R543" s="20"/>
      <c r="S543" s="20"/>
      <c r="T543" s="20"/>
      <c r="U543" s="20"/>
      <c r="V543" s="35"/>
      <c r="W543" s="34" t="s">
        <v>217</v>
      </c>
      <c r="X543" s="35"/>
      <c r="Y543" s="34"/>
    </row>
    <row r="544" spans="5:25" ht="191.25">
      <c r="E544" s="35" t="s">
        <v>676</v>
      </c>
      <c r="F544" s="158" t="s">
        <v>2179</v>
      </c>
      <c r="G544" s="35" t="s">
        <v>2121</v>
      </c>
      <c r="H544" s="35" t="s">
        <v>2122</v>
      </c>
      <c r="I544" s="35" t="s">
        <v>2123</v>
      </c>
      <c r="J544" s="35" t="s">
        <v>1459</v>
      </c>
      <c r="K544" s="19"/>
      <c r="L544" s="19"/>
      <c r="M544" s="19"/>
      <c r="N544" s="20"/>
      <c r="O544" s="19" t="s">
        <v>1947</v>
      </c>
      <c r="P544" s="20"/>
      <c r="Q544" s="34" t="s">
        <v>1421</v>
      </c>
      <c r="R544" s="20"/>
      <c r="S544" s="20"/>
      <c r="T544" s="20"/>
      <c r="U544" s="20"/>
      <c r="V544" s="35"/>
      <c r="W544" s="34" t="s">
        <v>217</v>
      </c>
      <c r="X544" s="35"/>
      <c r="Y544" s="34"/>
    </row>
    <row r="545" spans="5:25" ht="191.25">
      <c r="E545" s="35" t="s">
        <v>1428</v>
      </c>
      <c r="F545" s="158" t="s">
        <v>2179</v>
      </c>
      <c r="G545" s="35" t="s">
        <v>1706</v>
      </c>
      <c r="H545" s="35" t="s">
        <v>2124</v>
      </c>
      <c r="I545" s="35" t="s">
        <v>2125</v>
      </c>
      <c r="J545" s="35" t="s">
        <v>1459</v>
      </c>
      <c r="K545" s="19"/>
      <c r="L545" s="19"/>
      <c r="M545" s="19"/>
      <c r="N545" s="20"/>
      <c r="O545" s="19" t="s">
        <v>1947</v>
      </c>
      <c r="P545" s="20"/>
      <c r="Q545" s="34" t="s">
        <v>1381</v>
      </c>
      <c r="R545" s="20"/>
      <c r="S545" s="20"/>
      <c r="T545" s="20"/>
      <c r="U545" s="20"/>
      <c r="V545" s="35"/>
      <c r="W545" s="34" t="s">
        <v>217</v>
      </c>
      <c r="X545" s="35"/>
      <c r="Y545" s="34"/>
    </row>
    <row r="546" spans="5:25" ht="102">
      <c r="E546" s="35" t="s">
        <v>407</v>
      </c>
      <c r="F546" s="158" t="s">
        <v>2179</v>
      </c>
      <c r="G546" s="35" t="s">
        <v>2126</v>
      </c>
      <c r="H546" s="35" t="s">
        <v>2127</v>
      </c>
      <c r="I546" s="35" t="s">
        <v>2128</v>
      </c>
      <c r="J546" s="35" t="s">
        <v>1399</v>
      </c>
      <c r="K546" s="19"/>
      <c r="L546" s="19"/>
      <c r="M546" s="19"/>
      <c r="N546" s="20"/>
      <c r="O546" s="19" t="s">
        <v>1947</v>
      </c>
      <c r="P546" s="20"/>
      <c r="Q546" s="34" t="s">
        <v>2070</v>
      </c>
      <c r="R546" s="20"/>
      <c r="S546" s="20"/>
      <c r="T546" s="20"/>
      <c r="U546" s="20"/>
      <c r="V546" s="35" t="s">
        <v>2129</v>
      </c>
      <c r="W546" s="34" t="s">
        <v>216</v>
      </c>
      <c r="X546" s="35" t="s">
        <v>2130</v>
      </c>
      <c r="Y546" s="34" t="s">
        <v>216</v>
      </c>
    </row>
    <row r="547" spans="5:25" ht="331.5">
      <c r="E547" s="35" t="s">
        <v>1428</v>
      </c>
      <c r="F547" s="158" t="s">
        <v>2179</v>
      </c>
      <c r="G547" s="35" t="s">
        <v>2132</v>
      </c>
      <c r="H547" s="35" t="s">
        <v>2131</v>
      </c>
      <c r="I547" s="35" t="s">
        <v>2133</v>
      </c>
      <c r="J547" s="35" t="s">
        <v>658</v>
      </c>
      <c r="K547" s="19"/>
      <c r="L547" s="19"/>
      <c r="M547" s="19"/>
      <c r="N547" s="20"/>
      <c r="O547" s="19" t="s">
        <v>1951</v>
      </c>
      <c r="P547" s="20"/>
      <c r="Q547" s="34" t="s">
        <v>712</v>
      </c>
      <c r="R547" s="20"/>
      <c r="S547" s="20"/>
      <c r="T547" s="20"/>
      <c r="U547" s="20"/>
      <c r="V547" s="35"/>
      <c r="W547" s="34" t="s">
        <v>217</v>
      </c>
      <c r="X547" s="35"/>
      <c r="Y547" s="34"/>
    </row>
    <row r="548" spans="5:25" ht="127.5">
      <c r="E548" s="35" t="s">
        <v>474</v>
      </c>
      <c r="F548" s="158" t="s">
        <v>2179</v>
      </c>
      <c r="G548" s="35" t="s">
        <v>2134</v>
      </c>
      <c r="H548" s="35" t="s">
        <v>2135</v>
      </c>
      <c r="I548" s="35" t="s">
        <v>2136</v>
      </c>
      <c r="J548" s="35" t="s">
        <v>1280</v>
      </c>
      <c r="K548" s="19"/>
      <c r="L548" s="19"/>
      <c r="M548" s="19"/>
      <c r="N548" s="20"/>
      <c r="O548" s="19" t="s">
        <v>1973</v>
      </c>
      <c r="P548" s="20"/>
      <c r="Q548" s="34" t="s">
        <v>1264</v>
      </c>
      <c r="R548" s="20"/>
      <c r="S548" s="20"/>
      <c r="T548" s="20"/>
      <c r="U548" s="20"/>
      <c r="V548" s="35"/>
      <c r="W548" s="34" t="s">
        <v>217</v>
      </c>
      <c r="X548" s="35"/>
      <c r="Y548" s="34"/>
    </row>
    <row r="549" spans="5:25" ht="38.25">
      <c r="E549" s="35" t="s">
        <v>1428</v>
      </c>
      <c r="F549" s="158" t="s">
        <v>2179</v>
      </c>
      <c r="G549" s="35" t="s">
        <v>2137</v>
      </c>
      <c r="H549" s="35" t="s">
        <v>1630</v>
      </c>
      <c r="I549" s="35" t="s">
        <v>2138</v>
      </c>
      <c r="J549" s="35" t="s">
        <v>1459</v>
      </c>
      <c r="K549" s="19"/>
      <c r="L549" s="19"/>
      <c r="M549" s="19"/>
      <c r="N549" s="20"/>
      <c r="O549" s="19" t="s">
        <v>1947</v>
      </c>
      <c r="P549" s="20"/>
      <c r="Q549" s="34" t="s">
        <v>1381</v>
      </c>
      <c r="R549" s="20"/>
      <c r="S549" s="20"/>
      <c r="T549" s="20"/>
      <c r="U549" s="20"/>
      <c r="V549" s="35"/>
      <c r="W549" s="34" t="s">
        <v>217</v>
      </c>
      <c r="X549" s="35"/>
      <c r="Y549" s="34"/>
    </row>
    <row r="550" spans="5:25" ht="153">
      <c r="E550" s="35" t="s">
        <v>676</v>
      </c>
      <c r="F550" s="158" t="s">
        <v>2179</v>
      </c>
      <c r="G550" s="35" t="s">
        <v>2139</v>
      </c>
      <c r="H550" s="35" t="s">
        <v>2140</v>
      </c>
      <c r="I550" s="35" t="s">
        <v>2141</v>
      </c>
      <c r="J550" s="35" t="s">
        <v>1459</v>
      </c>
      <c r="K550" s="19"/>
      <c r="L550" s="19"/>
      <c r="M550" s="19"/>
      <c r="N550" s="20"/>
      <c r="O550" s="19" t="s">
        <v>1947</v>
      </c>
      <c r="P550" s="20"/>
      <c r="Q550" s="34" t="s">
        <v>1421</v>
      </c>
      <c r="R550" s="20"/>
      <c r="S550" s="20"/>
      <c r="T550" s="20"/>
      <c r="U550" s="20"/>
      <c r="V550" s="35"/>
      <c r="W550" s="34" t="s">
        <v>217</v>
      </c>
      <c r="X550" s="35"/>
      <c r="Y550" s="34"/>
    </row>
    <row r="551" spans="5:25" ht="63.75">
      <c r="E551" s="35" t="s">
        <v>395</v>
      </c>
      <c r="F551" s="158" t="s">
        <v>2179</v>
      </c>
      <c r="G551" s="35" t="s">
        <v>2142</v>
      </c>
      <c r="H551" s="35" t="s">
        <v>2143</v>
      </c>
      <c r="I551" s="35" t="s">
        <v>2144</v>
      </c>
      <c r="J551" s="35" t="s">
        <v>1399</v>
      </c>
      <c r="K551" s="19"/>
      <c r="L551" s="19"/>
      <c r="M551" s="19"/>
      <c r="N551" s="20"/>
      <c r="O551" s="19" t="s">
        <v>1947</v>
      </c>
      <c r="P551" s="20"/>
      <c r="Q551" s="34" t="s">
        <v>1381</v>
      </c>
      <c r="R551" s="20"/>
      <c r="S551" s="20"/>
      <c r="T551" s="20"/>
      <c r="U551" s="20"/>
      <c r="V551" s="35"/>
      <c r="W551" s="34" t="s">
        <v>217</v>
      </c>
      <c r="X551" s="35"/>
      <c r="Y551" s="34"/>
    </row>
    <row r="552" spans="5:25" ht="76.5">
      <c r="E552" s="35" t="s">
        <v>395</v>
      </c>
      <c r="F552" s="158" t="s">
        <v>2179</v>
      </c>
      <c r="G552" s="35" t="s">
        <v>2145</v>
      </c>
      <c r="H552" s="35" t="s">
        <v>2146</v>
      </c>
      <c r="I552" s="35" t="s">
        <v>2147</v>
      </c>
      <c r="J552" s="35" t="s">
        <v>439</v>
      </c>
      <c r="K552" s="19"/>
      <c r="L552" s="19"/>
      <c r="M552" s="19"/>
      <c r="N552" s="20"/>
      <c r="O552" s="19" t="s">
        <v>1951</v>
      </c>
      <c r="P552" s="20"/>
      <c r="Q552" s="34" t="s">
        <v>512</v>
      </c>
      <c r="R552" s="20"/>
      <c r="S552" s="20"/>
      <c r="T552" s="20"/>
      <c r="U552" s="20"/>
      <c r="V552" s="35"/>
      <c r="W552" s="34" t="s">
        <v>217</v>
      </c>
      <c r="X552" s="35"/>
      <c r="Y552" s="34" t="s">
        <v>217</v>
      </c>
    </row>
    <row r="553" spans="5:25" ht="63.75">
      <c r="E553" s="35" t="s">
        <v>395</v>
      </c>
      <c r="F553" s="158" t="s">
        <v>2179</v>
      </c>
      <c r="G553" s="35" t="s">
        <v>2148</v>
      </c>
      <c r="H553" s="35" t="s">
        <v>2149</v>
      </c>
      <c r="I553" s="35" t="s">
        <v>2150</v>
      </c>
      <c r="J553" s="35" t="s">
        <v>538</v>
      </c>
      <c r="K553" s="19"/>
      <c r="L553" s="19"/>
      <c r="M553" s="19"/>
      <c r="N553" s="20"/>
      <c r="O553" s="19" t="s">
        <v>1951</v>
      </c>
      <c r="P553" s="20"/>
      <c r="Q553" s="34" t="s">
        <v>519</v>
      </c>
      <c r="R553" s="20"/>
      <c r="S553" s="20"/>
      <c r="T553" s="20"/>
      <c r="U553" s="20"/>
      <c r="V553" s="35"/>
      <c r="W553" s="34" t="s">
        <v>217</v>
      </c>
      <c r="X553" s="35"/>
      <c r="Y553" s="34"/>
    </row>
    <row r="554" spans="5:25" ht="89.25">
      <c r="E554" s="34" t="s">
        <v>407</v>
      </c>
      <c r="F554" s="158" t="s">
        <v>2179</v>
      </c>
      <c r="G554" s="35" t="s">
        <v>2151</v>
      </c>
      <c r="H554" s="35" t="s">
        <v>2152</v>
      </c>
      <c r="I554" s="35" t="s">
        <v>2153</v>
      </c>
      <c r="J554" s="35" t="s">
        <v>1448</v>
      </c>
      <c r="K554" s="19"/>
      <c r="L554" s="19"/>
      <c r="M554" s="19"/>
      <c r="N554" s="20"/>
      <c r="O554" s="20" t="s">
        <v>351</v>
      </c>
      <c r="P554" s="20"/>
      <c r="Q554" s="34" t="s">
        <v>1435</v>
      </c>
      <c r="R554" s="20"/>
      <c r="S554" s="20"/>
      <c r="T554" s="20"/>
      <c r="U554" s="20"/>
      <c r="V554" s="35"/>
      <c r="W554" s="34"/>
      <c r="X554" s="35"/>
      <c r="Y554" s="34"/>
    </row>
    <row r="555" spans="5:25" ht="140.25">
      <c r="E555" s="35" t="s">
        <v>474</v>
      </c>
      <c r="F555" s="158" t="s">
        <v>2179</v>
      </c>
      <c r="G555" s="35" t="s">
        <v>2154</v>
      </c>
      <c r="H555" s="35" t="s">
        <v>2155</v>
      </c>
      <c r="I555" s="35" t="s">
        <v>2156</v>
      </c>
      <c r="J555" s="35" t="s">
        <v>985</v>
      </c>
      <c r="K555" s="19"/>
      <c r="L555" s="19"/>
      <c r="M555" s="19"/>
      <c r="N555" s="20"/>
      <c r="O555" s="19" t="s">
        <v>1973</v>
      </c>
      <c r="P555" s="20"/>
      <c r="Q555" s="34" t="s">
        <v>1173</v>
      </c>
      <c r="R555" s="20"/>
      <c r="S555" s="20"/>
      <c r="T555" s="20"/>
      <c r="U555" s="20"/>
      <c r="V555" s="35" t="s">
        <v>2157</v>
      </c>
      <c r="W555" s="34" t="s">
        <v>216</v>
      </c>
      <c r="X555" s="35" t="s">
        <v>2158</v>
      </c>
      <c r="Y555" s="34" t="s">
        <v>216</v>
      </c>
    </row>
    <row r="556" spans="5:25" ht="51">
      <c r="E556" s="35" t="s">
        <v>407</v>
      </c>
      <c r="F556" s="158" t="s">
        <v>2179</v>
      </c>
      <c r="G556" s="35" t="s">
        <v>2159</v>
      </c>
      <c r="H556" s="35" t="s">
        <v>2160</v>
      </c>
      <c r="I556" s="35" t="s">
        <v>2161</v>
      </c>
      <c r="J556" s="35" t="s">
        <v>538</v>
      </c>
      <c r="K556" s="19"/>
      <c r="L556" s="19"/>
      <c r="M556" s="19"/>
      <c r="N556" s="20"/>
      <c r="O556" s="19" t="s">
        <v>1951</v>
      </c>
      <c r="P556" s="20"/>
      <c r="Q556" s="34" t="s">
        <v>519</v>
      </c>
      <c r="R556" s="20"/>
      <c r="S556" s="20"/>
      <c r="T556" s="20"/>
      <c r="U556" s="20"/>
      <c r="V556" s="35"/>
      <c r="W556" s="34" t="s">
        <v>217</v>
      </c>
      <c r="X556" s="35"/>
      <c r="Y556" s="34"/>
    </row>
    <row r="557" spans="5:25" ht="76.5">
      <c r="E557" s="35" t="s">
        <v>474</v>
      </c>
      <c r="F557" s="158" t="s">
        <v>2179</v>
      </c>
      <c r="G557" s="35" t="s">
        <v>2163</v>
      </c>
      <c r="H557" s="35" t="s">
        <v>2164</v>
      </c>
      <c r="I557" s="35" t="s">
        <v>2165</v>
      </c>
      <c r="J557" s="35" t="s">
        <v>712</v>
      </c>
      <c r="K557" s="19"/>
      <c r="L557" s="19"/>
      <c r="M557" s="19"/>
      <c r="N557" s="20"/>
      <c r="O557" s="19" t="s">
        <v>1951</v>
      </c>
      <c r="P557" s="20"/>
      <c r="Q557" s="34" t="s">
        <v>753</v>
      </c>
      <c r="R557" s="20"/>
      <c r="S557" s="20"/>
      <c r="T557" s="20"/>
      <c r="U557" s="20"/>
      <c r="V557" s="35"/>
      <c r="W557" s="34" t="s">
        <v>217</v>
      </c>
      <c r="X557" s="35"/>
      <c r="Y557" s="34"/>
    </row>
    <row r="558" spans="5:25" ht="178.5">
      <c r="E558" s="35" t="s">
        <v>395</v>
      </c>
      <c r="F558" s="158" t="s">
        <v>2179</v>
      </c>
      <c r="G558" s="35" t="s">
        <v>2167</v>
      </c>
      <c r="H558" s="35" t="s">
        <v>2168</v>
      </c>
      <c r="I558" s="35" t="s">
        <v>2169</v>
      </c>
      <c r="J558" s="35" t="s">
        <v>417</v>
      </c>
      <c r="K558" s="19"/>
      <c r="L558" s="19"/>
      <c r="M558" s="19"/>
      <c r="N558" s="20"/>
      <c r="O558" s="19" t="s">
        <v>1951</v>
      </c>
      <c r="P558" s="20"/>
      <c r="Q558" s="34" t="s">
        <v>471</v>
      </c>
      <c r="R558" s="20"/>
      <c r="S558" s="20"/>
      <c r="T558" s="20"/>
      <c r="U558" s="20"/>
      <c r="V558" s="35"/>
      <c r="W558" s="34" t="s">
        <v>217</v>
      </c>
      <c r="X558" s="35"/>
      <c r="Y558" s="34"/>
    </row>
    <row r="559" spans="5:25" ht="102">
      <c r="E559" s="35" t="s">
        <v>1428</v>
      </c>
      <c r="F559" s="158" t="s">
        <v>2179</v>
      </c>
      <c r="G559" s="35" t="s">
        <v>2170</v>
      </c>
      <c r="H559" s="35" t="s">
        <v>2171</v>
      </c>
      <c r="I559" s="35" t="s">
        <v>2172</v>
      </c>
      <c r="J559" s="35" t="s">
        <v>1421</v>
      </c>
      <c r="K559" s="19"/>
      <c r="L559" s="19"/>
      <c r="M559" s="19"/>
      <c r="N559" s="20"/>
      <c r="O559" s="19" t="s">
        <v>1947</v>
      </c>
      <c r="P559" s="20"/>
      <c r="Q559" s="34" t="s">
        <v>1381</v>
      </c>
      <c r="R559" s="20"/>
      <c r="S559" s="20"/>
      <c r="T559" s="20"/>
      <c r="U559" s="20"/>
      <c r="V559" s="35"/>
      <c r="W559" s="34" t="s">
        <v>217</v>
      </c>
      <c r="X559" s="35"/>
      <c r="Y559" s="34"/>
    </row>
    <row r="560" spans="5:25" ht="63.75">
      <c r="E560" s="35" t="s">
        <v>407</v>
      </c>
      <c r="F560" s="158" t="s">
        <v>2179</v>
      </c>
      <c r="G560" s="35" t="s">
        <v>2173</v>
      </c>
      <c r="H560" s="35" t="s">
        <v>2174</v>
      </c>
      <c r="I560" s="35" t="s">
        <v>2175</v>
      </c>
      <c r="J560" s="35" t="s">
        <v>598</v>
      </c>
      <c r="K560" s="19"/>
      <c r="L560" s="19"/>
      <c r="M560" s="19"/>
      <c r="N560" s="20"/>
      <c r="O560" s="19" t="s">
        <v>1951</v>
      </c>
      <c r="P560" s="20"/>
      <c r="Q560" s="34" t="s">
        <v>480</v>
      </c>
      <c r="R560" s="20"/>
      <c r="S560" s="20"/>
      <c r="T560" s="20"/>
      <c r="U560" s="20"/>
      <c r="V560" s="35"/>
      <c r="W560" s="34" t="s">
        <v>217</v>
      </c>
      <c r="X560" s="35"/>
      <c r="Y560" s="34"/>
    </row>
    <row r="561" spans="5:25" ht="51">
      <c r="E561" s="35" t="s">
        <v>407</v>
      </c>
      <c r="F561" s="158" t="s">
        <v>2179</v>
      </c>
      <c r="G561" s="35" t="s">
        <v>2176</v>
      </c>
      <c r="H561" s="35" t="s">
        <v>2177</v>
      </c>
      <c r="I561" s="35" t="s">
        <v>2178</v>
      </c>
      <c r="J561" s="35" t="s">
        <v>598</v>
      </c>
      <c r="K561" s="19"/>
      <c r="L561" s="19"/>
      <c r="M561" s="19"/>
      <c r="N561" s="20"/>
      <c r="O561" s="19" t="s">
        <v>1951</v>
      </c>
      <c r="P561" s="20"/>
      <c r="Q561" s="34" t="s">
        <v>512</v>
      </c>
      <c r="R561" s="20"/>
      <c r="S561" s="20"/>
      <c r="T561" s="20"/>
      <c r="U561" s="20"/>
      <c r="V561" s="35"/>
      <c r="W561" s="34" t="s">
        <v>217</v>
      </c>
      <c r="X561" s="35"/>
      <c r="Y561" s="34"/>
    </row>
    <row r="562" spans="5:25">
      <c r="E562" s="35"/>
      <c r="F562" s="157"/>
      <c r="G562" s="35"/>
      <c r="H562" s="35"/>
      <c r="I562" s="35"/>
      <c r="J562" s="35"/>
      <c r="K562" s="19"/>
      <c r="L562" s="19"/>
      <c r="M562" s="19"/>
      <c r="N562" s="20"/>
      <c r="O562" s="19"/>
      <c r="P562" s="20"/>
      <c r="Q562" s="34"/>
      <c r="R562" s="20"/>
      <c r="S562" s="20"/>
      <c r="T562" s="20"/>
      <c r="U562" s="20"/>
      <c r="V562" s="35"/>
      <c r="W562" s="34"/>
      <c r="X562" s="35"/>
      <c r="Y562" s="34"/>
    </row>
    <row r="563" spans="5:25">
      <c r="E563" s="35"/>
      <c r="F563" s="157"/>
      <c r="G563" s="35"/>
      <c r="H563" s="35"/>
      <c r="I563" s="35"/>
      <c r="J563" s="35"/>
      <c r="K563" s="19"/>
      <c r="L563" s="19"/>
      <c r="M563" s="19"/>
      <c r="N563" s="20"/>
      <c r="O563" s="19"/>
      <c r="P563" s="20"/>
      <c r="Q563" s="34"/>
      <c r="R563" s="20"/>
      <c r="S563" s="20"/>
      <c r="T563" s="20"/>
      <c r="U563" s="20"/>
      <c r="V563" s="35"/>
      <c r="W563" s="34"/>
      <c r="X563" s="35"/>
      <c r="Y563" s="34"/>
    </row>
    <row r="564" spans="5:25">
      <c r="E564" s="35"/>
      <c r="F564" s="157"/>
      <c r="G564" s="35"/>
      <c r="H564" s="35"/>
      <c r="I564" s="35"/>
      <c r="J564" s="35"/>
      <c r="K564" s="19"/>
      <c r="L564" s="19"/>
      <c r="M564" s="19"/>
      <c r="N564" s="20"/>
      <c r="O564" s="19"/>
      <c r="P564" s="20"/>
      <c r="Q564" s="34"/>
      <c r="R564" s="20"/>
      <c r="S564" s="20"/>
      <c r="T564" s="20"/>
      <c r="U564" s="20"/>
      <c r="V564" s="35"/>
      <c r="W564" s="34"/>
      <c r="X564" s="35"/>
      <c r="Y564" s="34"/>
    </row>
    <row r="565" spans="5:25">
      <c r="E565" s="35"/>
      <c r="F565" s="157"/>
      <c r="G565" s="35"/>
      <c r="H565" s="35"/>
      <c r="I565" s="35"/>
      <c r="J565" s="35"/>
      <c r="K565" s="19"/>
      <c r="L565" s="19"/>
      <c r="M565" s="19"/>
      <c r="N565" s="20"/>
      <c r="O565" s="19"/>
      <c r="P565" s="20"/>
      <c r="Q565" s="34"/>
      <c r="R565" s="20"/>
      <c r="S565" s="20"/>
      <c r="T565" s="20"/>
      <c r="U565" s="20"/>
      <c r="V565" s="35"/>
      <c r="W565" s="34"/>
      <c r="X565" s="35"/>
      <c r="Y565" s="34"/>
    </row>
    <row r="566" spans="5:25">
      <c r="E566" s="35"/>
      <c r="F566" s="157"/>
      <c r="G566" s="35"/>
      <c r="H566" s="35"/>
      <c r="I566" s="35"/>
      <c r="J566" s="35"/>
      <c r="K566" s="19"/>
      <c r="L566" s="19"/>
      <c r="M566" s="19"/>
      <c r="N566" s="20"/>
      <c r="O566" s="19"/>
      <c r="P566" s="20"/>
      <c r="Q566" s="34"/>
      <c r="R566" s="20"/>
      <c r="S566" s="20"/>
      <c r="T566" s="20"/>
      <c r="U566" s="20"/>
      <c r="V566" s="35"/>
      <c r="W566" s="34"/>
      <c r="X566" s="35"/>
      <c r="Y566" s="34"/>
    </row>
    <row r="567" spans="5:25">
      <c r="E567" s="35"/>
      <c r="F567" s="157"/>
      <c r="G567" s="35"/>
      <c r="H567" s="35"/>
      <c r="I567" s="35"/>
      <c r="J567" s="35"/>
      <c r="K567" s="19"/>
      <c r="L567" s="19"/>
      <c r="M567" s="19"/>
      <c r="N567" s="20"/>
      <c r="O567" s="19"/>
      <c r="P567" s="20"/>
      <c r="Q567" s="34"/>
      <c r="R567" s="20"/>
      <c r="S567" s="20"/>
      <c r="T567" s="20"/>
      <c r="U567" s="20"/>
      <c r="V567" s="35"/>
      <c r="W567" s="34"/>
      <c r="X567" s="35"/>
      <c r="Y567" s="34"/>
    </row>
    <row r="568" spans="5:25">
      <c r="E568" s="35"/>
      <c r="F568" s="157"/>
      <c r="G568" s="35"/>
      <c r="H568" s="35"/>
      <c r="I568" s="35"/>
      <c r="J568" s="35"/>
      <c r="K568" s="19"/>
      <c r="L568" s="19"/>
      <c r="M568" s="19"/>
      <c r="N568" s="20"/>
      <c r="O568" s="19"/>
      <c r="P568" s="20"/>
      <c r="Q568" s="34"/>
      <c r="R568" s="20"/>
      <c r="S568" s="20"/>
      <c r="T568" s="20"/>
      <c r="U568" s="20"/>
      <c r="V568" s="35"/>
      <c r="W568" s="34"/>
      <c r="X568" s="35"/>
      <c r="Y568" s="34"/>
    </row>
    <row r="569" spans="5:25">
      <c r="E569" s="35"/>
      <c r="F569" s="157"/>
      <c r="G569" s="35"/>
      <c r="H569" s="35"/>
      <c r="I569" s="35"/>
      <c r="J569" s="35"/>
      <c r="K569" s="19"/>
      <c r="L569" s="19"/>
      <c r="M569" s="19"/>
      <c r="N569" s="20"/>
      <c r="O569" s="19"/>
      <c r="P569" s="20"/>
      <c r="Q569" s="34"/>
      <c r="R569" s="20"/>
      <c r="S569" s="20"/>
      <c r="T569" s="20"/>
      <c r="U569" s="20"/>
      <c r="V569" s="35"/>
      <c r="W569" s="34"/>
      <c r="X569" s="35"/>
      <c r="Y569" s="34"/>
    </row>
    <row r="570" spans="5:25">
      <c r="E570" s="35"/>
      <c r="F570" s="157"/>
      <c r="G570" s="35"/>
      <c r="H570" s="35"/>
      <c r="I570" s="35"/>
      <c r="J570" s="35"/>
      <c r="K570" s="19"/>
      <c r="L570" s="19"/>
      <c r="M570" s="19"/>
      <c r="N570" s="20"/>
      <c r="O570" s="19"/>
      <c r="P570" s="20"/>
      <c r="Q570" s="34"/>
      <c r="R570" s="20"/>
      <c r="S570" s="20"/>
      <c r="T570" s="20"/>
      <c r="U570" s="20"/>
      <c r="V570" s="35"/>
      <c r="W570" s="34"/>
      <c r="X570" s="35"/>
      <c r="Y570" s="34"/>
    </row>
    <row r="571" spans="5:25">
      <c r="E571" s="35"/>
      <c r="F571" s="157"/>
      <c r="G571" s="35"/>
      <c r="H571" s="35"/>
      <c r="I571" s="35"/>
      <c r="J571" s="35"/>
      <c r="K571" s="19"/>
      <c r="L571" s="19"/>
      <c r="M571" s="19"/>
      <c r="N571" s="20"/>
      <c r="O571" s="19"/>
      <c r="P571" s="20"/>
      <c r="Q571" s="34"/>
      <c r="R571" s="20"/>
      <c r="S571" s="20"/>
      <c r="T571" s="20"/>
      <c r="U571" s="20"/>
      <c r="V571" s="35"/>
      <c r="W571" s="34"/>
      <c r="X571" s="35"/>
      <c r="Y571" s="34"/>
    </row>
    <row r="572" spans="5:25">
      <c r="E572" s="35"/>
      <c r="F572" s="157"/>
      <c r="G572" s="35"/>
      <c r="H572" s="35"/>
      <c r="I572" s="35"/>
      <c r="J572" s="35"/>
      <c r="K572" s="19"/>
      <c r="L572" s="19"/>
      <c r="M572" s="19"/>
      <c r="N572" s="20"/>
      <c r="O572" s="19"/>
      <c r="P572" s="20"/>
      <c r="Q572" s="34"/>
      <c r="R572" s="20"/>
      <c r="S572" s="20"/>
      <c r="T572" s="20"/>
      <c r="U572" s="20"/>
      <c r="V572" s="35"/>
      <c r="W572" s="34"/>
      <c r="X572" s="35"/>
      <c r="Y572" s="34"/>
    </row>
    <row r="573" spans="5:25">
      <c r="E573" s="35"/>
      <c r="F573" s="157"/>
      <c r="G573" s="35"/>
      <c r="H573" s="35"/>
      <c r="I573" s="35"/>
      <c r="J573" s="35"/>
      <c r="K573" s="19"/>
      <c r="L573" s="19"/>
      <c r="M573" s="19"/>
      <c r="N573" s="20"/>
      <c r="O573" s="19"/>
      <c r="P573" s="20"/>
      <c r="Q573" s="34"/>
      <c r="R573" s="20"/>
      <c r="S573" s="20"/>
      <c r="T573" s="20"/>
      <c r="U573" s="20"/>
      <c r="V573" s="35"/>
      <c r="W573" s="34"/>
      <c r="X573" s="35"/>
      <c r="Y573" s="34"/>
    </row>
    <row r="574" spans="5:25">
      <c r="E574" s="35"/>
      <c r="F574" s="157"/>
      <c r="G574" s="35"/>
      <c r="H574" s="35"/>
      <c r="I574" s="35"/>
      <c r="J574" s="35"/>
      <c r="K574" s="19"/>
      <c r="L574" s="19"/>
      <c r="M574" s="19"/>
      <c r="N574" s="20"/>
      <c r="O574" s="19"/>
      <c r="P574" s="20"/>
      <c r="Q574" s="34"/>
      <c r="R574" s="20"/>
      <c r="S574" s="20"/>
      <c r="T574" s="20"/>
      <c r="U574" s="20"/>
      <c r="V574" s="35"/>
      <c r="W574" s="34"/>
      <c r="X574" s="35"/>
      <c r="Y574" s="34"/>
    </row>
    <row r="575" spans="5:25">
      <c r="E575" s="35"/>
      <c r="F575" s="157"/>
      <c r="G575" s="35"/>
      <c r="H575" s="35"/>
      <c r="I575" s="35"/>
      <c r="J575" s="35"/>
      <c r="K575" s="19"/>
      <c r="L575" s="19"/>
      <c r="M575" s="19"/>
      <c r="N575" s="20"/>
      <c r="O575" s="19"/>
      <c r="P575" s="20"/>
      <c r="Q575" s="34"/>
      <c r="R575" s="20"/>
      <c r="S575" s="20"/>
      <c r="T575" s="20"/>
      <c r="U575" s="20"/>
      <c r="V575" s="35"/>
      <c r="W575" s="34"/>
      <c r="X575" s="35"/>
      <c r="Y575" s="34"/>
    </row>
    <row r="576" spans="5:25">
      <c r="E576" s="35"/>
      <c r="F576" s="157"/>
      <c r="G576" s="35"/>
      <c r="H576" s="35"/>
      <c r="I576" s="35"/>
      <c r="J576" s="35"/>
      <c r="K576" s="19"/>
      <c r="L576" s="19"/>
      <c r="M576" s="19"/>
      <c r="N576" s="20"/>
      <c r="O576" s="19"/>
      <c r="P576" s="20"/>
      <c r="Q576" s="34"/>
      <c r="R576" s="20"/>
      <c r="S576" s="20"/>
      <c r="T576" s="20"/>
      <c r="U576" s="20"/>
      <c r="V576" s="35"/>
      <c r="W576" s="34"/>
      <c r="X576" s="35"/>
      <c r="Y576" s="34"/>
    </row>
    <row r="577" spans="5:25">
      <c r="E577" s="35"/>
      <c r="F577" s="157"/>
      <c r="G577" s="35"/>
      <c r="H577" s="35"/>
      <c r="I577" s="35"/>
      <c r="J577" s="35"/>
      <c r="K577" s="19"/>
      <c r="L577" s="19"/>
      <c r="M577" s="19"/>
      <c r="N577" s="20"/>
      <c r="O577" s="19"/>
      <c r="P577" s="20"/>
      <c r="Q577" s="34"/>
      <c r="R577" s="20"/>
      <c r="S577" s="20"/>
      <c r="T577" s="20"/>
      <c r="U577" s="20"/>
      <c r="V577" s="35"/>
      <c r="W577" s="34"/>
      <c r="X577" s="35"/>
      <c r="Y577" s="34"/>
    </row>
    <row r="578" spans="5:25">
      <c r="E578" s="35"/>
      <c r="F578" s="157"/>
      <c r="G578" s="35"/>
      <c r="H578" s="35"/>
      <c r="I578" s="35"/>
      <c r="J578" s="35"/>
      <c r="K578" s="19"/>
      <c r="L578" s="19"/>
      <c r="M578" s="19"/>
      <c r="N578" s="20"/>
      <c r="O578" s="19"/>
      <c r="P578" s="20"/>
      <c r="Q578" s="34"/>
      <c r="R578" s="20"/>
      <c r="S578" s="20"/>
      <c r="T578" s="20"/>
      <c r="U578" s="20"/>
      <c r="V578" s="35"/>
      <c r="W578" s="34"/>
      <c r="X578" s="35"/>
      <c r="Y578" s="34"/>
    </row>
    <row r="579" spans="5:25">
      <c r="E579" s="35"/>
      <c r="F579" s="157"/>
      <c r="G579" s="35"/>
      <c r="H579" s="35"/>
      <c r="I579" s="35"/>
      <c r="J579" s="35"/>
      <c r="K579" s="19"/>
      <c r="L579" s="19"/>
      <c r="M579" s="19"/>
      <c r="N579" s="20"/>
      <c r="O579" s="19"/>
      <c r="P579" s="20"/>
      <c r="Q579" s="34"/>
      <c r="R579" s="20"/>
      <c r="S579" s="20"/>
      <c r="T579" s="20"/>
      <c r="U579" s="20"/>
      <c r="V579" s="35"/>
      <c r="W579" s="34"/>
      <c r="X579" s="35"/>
      <c r="Y579" s="34"/>
    </row>
    <row r="580" spans="5:25">
      <c r="E580" s="35"/>
      <c r="F580" s="157"/>
      <c r="G580" s="35"/>
      <c r="H580" s="35"/>
      <c r="I580" s="35"/>
      <c r="J580" s="35"/>
      <c r="K580" s="19"/>
      <c r="L580" s="19"/>
      <c r="M580" s="19"/>
      <c r="N580" s="20"/>
      <c r="O580" s="19"/>
      <c r="P580" s="20"/>
      <c r="Q580" s="34"/>
      <c r="R580" s="20"/>
      <c r="S580" s="20"/>
      <c r="T580" s="20"/>
      <c r="U580" s="20"/>
      <c r="V580" s="35"/>
      <c r="W580" s="34"/>
      <c r="X580" s="35"/>
      <c r="Y580" s="34"/>
    </row>
    <row r="581" spans="5:25">
      <c r="E581" s="35"/>
      <c r="F581" s="157"/>
      <c r="G581" s="35"/>
      <c r="H581" s="35"/>
      <c r="I581" s="35"/>
      <c r="J581" s="35"/>
      <c r="K581" s="19"/>
      <c r="L581" s="19"/>
      <c r="M581" s="19"/>
      <c r="N581" s="20"/>
      <c r="O581" s="19"/>
      <c r="P581" s="20"/>
      <c r="Q581" s="34"/>
      <c r="R581" s="20"/>
      <c r="S581" s="20"/>
      <c r="T581" s="20"/>
      <c r="U581" s="20"/>
      <c r="V581" s="35"/>
      <c r="W581" s="34"/>
      <c r="X581" s="35"/>
      <c r="Y581" s="34"/>
    </row>
    <row r="582" spans="5:25">
      <c r="E582" s="35"/>
      <c r="F582" s="157"/>
      <c r="G582" s="35"/>
      <c r="H582" s="35"/>
      <c r="I582" s="35"/>
      <c r="J582" s="35"/>
      <c r="K582" s="19"/>
      <c r="L582" s="19"/>
      <c r="M582" s="19"/>
      <c r="N582" s="20"/>
      <c r="O582" s="19"/>
      <c r="P582" s="20"/>
      <c r="Q582" s="34"/>
      <c r="R582" s="20"/>
      <c r="S582" s="20"/>
      <c r="T582" s="20"/>
      <c r="U582" s="20"/>
      <c r="V582" s="35"/>
      <c r="W582" s="34"/>
      <c r="X582" s="35"/>
      <c r="Y582" s="34"/>
    </row>
    <row r="583" spans="5:25">
      <c r="E583" s="35"/>
      <c r="F583" s="157"/>
      <c r="G583" s="35"/>
      <c r="H583" s="35"/>
      <c r="I583" s="35"/>
      <c r="J583" s="35"/>
      <c r="K583" s="19"/>
      <c r="L583" s="19"/>
      <c r="M583" s="19"/>
      <c r="N583" s="20"/>
      <c r="O583" s="19"/>
      <c r="P583" s="20"/>
      <c r="Q583" s="34"/>
      <c r="R583" s="20"/>
      <c r="S583" s="20"/>
      <c r="T583" s="20"/>
      <c r="U583" s="20"/>
      <c r="V583" s="35"/>
      <c r="W583" s="34"/>
      <c r="X583" s="35"/>
      <c r="Y583" s="34"/>
    </row>
    <row r="584" spans="5:25">
      <c r="E584" s="35"/>
      <c r="F584" s="157"/>
      <c r="G584" s="35"/>
      <c r="H584" s="35"/>
      <c r="I584" s="35"/>
      <c r="J584" s="35"/>
      <c r="K584" s="19"/>
      <c r="L584" s="19"/>
      <c r="M584" s="19"/>
      <c r="N584" s="20"/>
      <c r="O584" s="19"/>
      <c r="P584" s="20"/>
      <c r="Q584" s="34"/>
      <c r="R584" s="20"/>
      <c r="S584" s="20"/>
      <c r="T584" s="20"/>
      <c r="U584" s="20"/>
      <c r="V584" s="35"/>
      <c r="W584" s="34"/>
      <c r="X584" s="35"/>
      <c r="Y584" s="34"/>
    </row>
    <row r="585" spans="5:25">
      <c r="E585" s="35"/>
      <c r="F585" s="157"/>
      <c r="G585" s="35"/>
      <c r="H585" s="35"/>
      <c r="I585" s="35"/>
      <c r="J585" s="35"/>
      <c r="K585" s="19"/>
      <c r="L585" s="19"/>
      <c r="M585" s="19"/>
      <c r="N585" s="20"/>
      <c r="O585" s="19"/>
      <c r="P585" s="20"/>
      <c r="Q585" s="34"/>
      <c r="R585" s="20"/>
      <c r="S585" s="20"/>
      <c r="T585" s="20"/>
      <c r="U585" s="20"/>
      <c r="V585" s="35"/>
      <c r="W585" s="34"/>
      <c r="X585" s="35"/>
      <c r="Y585" s="34"/>
    </row>
    <row r="586" spans="5:25">
      <c r="E586" s="35"/>
      <c r="F586" s="157"/>
      <c r="G586" s="35"/>
      <c r="H586" s="35"/>
      <c r="I586" s="35"/>
      <c r="J586" s="35"/>
      <c r="K586" s="19"/>
      <c r="L586" s="19"/>
      <c r="M586" s="19"/>
      <c r="N586" s="20"/>
      <c r="O586" s="19"/>
      <c r="P586" s="20"/>
      <c r="Q586" s="34"/>
      <c r="R586" s="20"/>
      <c r="S586" s="20"/>
      <c r="T586" s="20"/>
      <c r="U586" s="20"/>
      <c r="V586" s="35"/>
      <c r="W586" s="34"/>
      <c r="X586" s="35"/>
      <c r="Y586" s="34"/>
    </row>
    <row r="587" spans="5:25">
      <c r="E587" s="35"/>
      <c r="F587" s="157"/>
      <c r="G587" s="35"/>
      <c r="H587" s="35"/>
      <c r="I587" s="35"/>
      <c r="J587" s="35"/>
      <c r="K587" s="19"/>
      <c r="L587" s="19"/>
      <c r="M587" s="19"/>
      <c r="N587" s="20"/>
      <c r="O587" s="19"/>
      <c r="P587" s="20"/>
      <c r="Q587" s="34"/>
      <c r="R587" s="20"/>
      <c r="S587" s="20"/>
      <c r="T587" s="20"/>
      <c r="U587" s="20"/>
      <c r="V587" s="35"/>
      <c r="W587" s="34"/>
      <c r="X587" s="35"/>
      <c r="Y587" s="34"/>
    </row>
    <row r="588" spans="5:25">
      <c r="E588" s="35"/>
      <c r="F588" s="157"/>
      <c r="G588" s="35"/>
      <c r="H588" s="35"/>
      <c r="I588" s="35"/>
      <c r="J588" s="35"/>
      <c r="K588" s="19"/>
      <c r="L588" s="19"/>
      <c r="M588" s="19"/>
      <c r="N588" s="20"/>
      <c r="O588" s="19"/>
      <c r="P588" s="20"/>
      <c r="Q588" s="34"/>
      <c r="R588" s="20"/>
      <c r="S588" s="20"/>
      <c r="T588" s="20"/>
      <c r="U588" s="20"/>
      <c r="V588" s="35"/>
      <c r="W588" s="34"/>
      <c r="X588" s="35"/>
      <c r="Y588" s="34"/>
    </row>
    <row r="589" spans="5:25">
      <c r="E589" s="35"/>
      <c r="F589" s="157"/>
      <c r="G589" s="35"/>
      <c r="H589" s="35"/>
      <c r="I589" s="35"/>
      <c r="J589" s="35"/>
      <c r="K589" s="19"/>
      <c r="L589" s="19"/>
      <c r="M589" s="19"/>
      <c r="N589" s="20"/>
      <c r="O589" s="19"/>
      <c r="P589" s="20"/>
      <c r="Q589" s="34"/>
      <c r="R589" s="20"/>
      <c r="S589" s="20"/>
      <c r="T589" s="20"/>
      <c r="U589" s="20"/>
      <c r="V589" s="35"/>
      <c r="W589" s="34"/>
      <c r="X589" s="35"/>
      <c r="Y589" s="34"/>
    </row>
    <row r="590" spans="5:25">
      <c r="E590" s="35"/>
      <c r="F590" s="157"/>
      <c r="G590" s="35"/>
      <c r="H590" s="35"/>
      <c r="I590" s="35"/>
      <c r="J590" s="35"/>
      <c r="K590" s="19"/>
      <c r="L590" s="19"/>
      <c r="M590" s="19"/>
      <c r="N590" s="20"/>
      <c r="O590" s="19"/>
      <c r="P590" s="20"/>
      <c r="Q590" s="34"/>
      <c r="R590" s="20"/>
      <c r="S590" s="20"/>
      <c r="T590" s="20"/>
      <c r="U590" s="20"/>
      <c r="V590" s="35"/>
      <c r="W590" s="34"/>
      <c r="X590" s="35"/>
      <c r="Y590" s="34"/>
    </row>
    <row r="591" spans="5:25">
      <c r="E591" s="35"/>
      <c r="F591" s="157"/>
      <c r="G591" s="35"/>
      <c r="H591" s="35"/>
      <c r="I591" s="35"/>
      <c r="J591" s="35"/>
      <c r="K591" s="19"/>
      <c r="L591" s="19"/>
      <c r="M591" s="19"/>
      <c r="N591" s="20"/>
      <c r="O591" s="19"/>
      <c r="P591" s="20"/>
      <c r="Q591" s="34"/>
      <c r="R591" s="20"/>
      <c r="S591" s="20"/>
      <c r="T591" s="20"/>
      <c r="U591" s="20"/>
      <c r="V591" s="35"/>
      <c r="W591" s="34"/>
      <c r="X591" s="35"/>
      <c r="Y591" s="34"/>
    </row>
    <row r="592" spans="5:25">
      <c r="E592" s="35"/>
      <c r="F592" s="157"/>
      <c r="G592" s="35"/>
      <c r="H592" s="35"/>
      <c r="I592" s="35"/>
      <c r="J592" s="35"/>
      <c r="K592" s="19"/>
      <c r="L592" s="19"/>
      <c r="M592" s="19"/>
      <c r="N592" s="20"/>
      <c r="O592" s="19"/>
      <c r="P592" s="20"/>
      <c r="Q592" s="34"/>
      <c r="R592" s="20"/>
      <c r="S592" s="20"/>
      <c r="T592" s="20"/>
      <c r="U592" s="20"/>
      <c r="V592" s="35"/>
      <c r="W592" s="34"/>
      <c r="X592" s="35"/>
      <c r="Y592" s="34"/>
    </row>
    <row r="593" spans="5:25">
      <c r="E593" s="35"/>
      <c r="F593" s="157"/>
      <c r="G593" s="35"/>
      <c r="H593" s="35"/>
      <c r="I593" s="35"/>
      <c r="J593" s="35"/>
      <c r="K593" s="19"/>
      <c r="L593" s="19"/>
      <c r="M593" s="19"/>
      <c r="N593" s="20"/>
      <c r="O593" s="19"/>
      <c r="P593" s="20"/>
      <c r="Q593" s="34"/>
      <c r="R593" s="20"/>
      <c r="S593" s="20"/>
      <c r="T593" s="20"/>
      <c r="U593" s="20"/>
      <c r="V593" s="35"/>
      <c r="W593" s="34"/>
      <c r="X593" s="35"/>
      <c r="Y593" s="34"/>
    </row>
    <row r="594" spans="5:25">
      <c r="E594" s="35"/>
      <c r="F594" s="157"/>
      <c r="G594" s="35"/>
      <c r="H594" s="35"/>
      <c r="I594" s="35"/>
      <c r="J594" s="35"/>
      <c r="K594" s="19"/>
      <c r="L594" s="19"/>
      <c r="M594" s="19"/>
      <c r="N594" s="20"/>
      <c r="O594" s="19"/>
      <c r="P594" s="20"/>
      <c r="Q594" s="34"/>
      <c r="R594" s="20"/>
      <c r="S594" s="20"/>
      <c r="T594" s="20"/>
      <c r="U594" s="20"/>
      <c r="V594" s="35"/>
      <c r="W594" s="34"/>
      <c r="X594" s="35"/>
      <c r="Y594" s="34"/>
    </row>
    <row r="595" spans="5:25">
      <c r="E595" s="35"/>
      <c r="F595" s="157"/>
      <c r="G595" s="35"/>
      <c r="H595" s="35"/>
      <c r="I595" s="35"/>
      <c r="J595" s="35"/>
      <c r="K595" s="19"/>
      <c r="L595" s="19"/>
      <c r="M595" s="19"/>
      <c r="N595" s="20"/>
      <c r="O595" s="19"/>
      <c r="P595" s="20"/>
      <c r="Q595" s="34"/>
      <c r="R595" s="20"/>
      <c r="S595" s="20"/>
      <c r="T595" s="20"/>
      <c r="U595" s="20"/>
      <c r="V595" s="35"/>
      <c r="W595" s="34"/>
      <c r="X595" s="35"/>
      <c r="Y595" s="34"/>
    </row>
    <row r="596" spans="5:25">
      <c r="E596" s="35"/>
      <c r="F596" s="157"/>
      <c r="G596" s="35"/>
      <c r="H596" s="35"/>
      <c r="I596" s="35"/>
      <c r="J596" s="35"/>
      <c r="K596" s="19"/>
      <c r="L596" s="19"/>
      <c r="M596" s="19"/>
      <c r="N596" s="20"/>
      <c r="O596" s="19"/>
      <c r="P596" s="20"/>
      <c r="Q596" s="34"/>
      <c r="R596" s="20"/>
      <c r="S596" s="20"/>
      <c r="T596" s="20"/>
      <c r="U596" s="20"/>
      <c r="V596" s="35"/>
      <c r="W596" s="34"/>
      <c r="X596" s="35"/>
      <c r="Y596" s="34"/>
    </row>
    <row r="597" spans="5:25">
      <c r="E597" s="35"/>
      <c r="F597" s="157"/>
      <c r="G597" s="35"/>
      <c r="H597" s="35"/>
      <c r="I597" s="35"/>
      <c r="J597" s="35"/>
      <c r="K597" s="19"/>
      <c r="L597" s="19"/>
      <c r="M597" s="19"/>
      <c r="N597" s="20"/>
      <c r="O597" s="19"/>
      <c r="P597" s="20"/>
      <c r="Q597" s="34"/>
      <c r="R597" s="20"/>
      <c r="S597" s="20"/>
      <c r="T597" s="20"/>
      <c r="U597" s="20"/>
      <c r="V597" s="35"/>
      <c r="W597" s="34"/>
      <c r="X597" s="35"/>
      <c r="Y597" s="34"/>
    </row>
    <row r="598" spans="5:25">
      <c r="E598" s="35"/>
      <c r="F598" s="157"/>
      <c r="G598" s="35"/>
      <c r="H598" s="35"/>
      <c r="I598" s="35"/>
      <c r="J598" s="35"/>
      <c r="K598" s="19"/>
      <c r="L598" s="19"/>
      <c r="M598" s="19"/>
      <c r="N598" s="20"/>
      <c r="O598" s="19"/>
      <c r="P598" s="20"/>
      <c r="Q598" s="34"/>
      <c r="R598" s="20"/>
      <c r="S598" s="20"/>
      <c r="T598" s="20"/>
      <c r="U598" s="20"/>
      <c r="V598" s="35"/>
      <c r="W598" s="34"/>
      <c r="X598" s="35"/>
      <c r="Y598" s="34"/>
    </row>
    <row r="599" spans="5:25">
      <c r="E599" s="35"/>
      <c r="F599" s="157"/>
      <c r="G599" s="35"/>
      <c r="H599" s="35"/>
      <c r="I599" s="35"/>
      <c r="J599" s="35"/>
      <c r="K599" s="19"/>
      <c r="L599" s="19"/>
      <c r="M599" s="19"/>
      <c r="N599" s="20"/>
      <c r="O599" s="19"/>
      <c r="P599" s="20"/>
      <c r="Q599" s="34"/>
      <c r="R599" s="20"/>
      <c r="S599" s="20"/>
      <c r="T599" s="20"/>
      <c r="U599" s="20"/>
      <c r="V599" s="35"/>
      <c r="W599" s="34"/>
      <c r="X599" s="35"/>
      <c r="Y599" s="34"/>
    </row>
    <row r="600" spans="5:25">
      <c r="E600" s="35"/>
      <c r="F600" s="157"/>
      <c r="G600" s="35"/>
      <c r="H600" s="35"/>
      <c r="I600" s="35"/>
      <c r="J600" s="35"/>
      <c r="K600" s="19"/>
      <c r="L600" s="19"/>
      <c r="M600" s="19"/>
      <c r="N600" s="20"/>
      <c r="O600" s="19"/>
      <c r="P600" s="20"/>
      <c r="Q600" s="34"/>
      <c r="R600" s="20"/>
      <c r="S600" s="20"/>
      <c r="T600" s="20"/>
      <c r="U600" s="20"/>
      <c r="V600" s="35"/>
      <c r="W600" s="34"/>
      <c r="X600" s="35"/>
      <c r="Y600" s="34"/>
    </row>
    <row r="601" spans="5:25">
      <c r="E601" s="35"/>
      <c r="F601" s="157"/>
      <c r="G601" s="35"/>
      <c r="H601" s="35"/>
      <c r="I601" s="35"/>
      <c r="J601" s="35"/>
      <c r="K601" s="19"/>
      <c r="L601" s="19"/>
      <c r="M601" s="19"/>
      <c r="N601" s="20"/>
      <c r="O601" s="19"/>
      <c r="P601" s="20"/>
      <c r="Q601" s="34"/>
      <c r="R601" s="20"/>
      <c r="S601" s="20"/>
      <c r="T601" s="20"/>
      <c r="U601" s="20"/>
      <c r="V601" s="35"/>
      <c r="W601" s="34"/>
      <c r="X601" s="35"/>
      <c r="Y601" s="34"/>
    </row>
    <row r="602" spans="5:25">
      <c r="E602" s="35"/>
      <c r="F602" s="157"/>
      <c r="G602" s="35"/>
      <c r="H602" s="35"/>
      <c r="I602" s="35"/>
      <c r="J602" s="35"/>
      <c r="K602" s="19"/>
      <c r="L602" s="19"/>
      <c r="M602" s="19"/>
      <c r="N602" s="20"/>
      <c r="O602" s="19"/>
      <c r="P602" s="20"/>
      <c r="Q602" s="34"/>
      <c r="R602" s="20"/>
      <c r="S602" s="20"/>
      <c r="T602" s="20"/>
      <c r="U602" s="20"/>
      <c r="V602" s="35"/>
      <c r="W602" s="34"/>
      <c r="X602" s="35"/>
      <c r="Y602" s="34"/>
    </row>
    <row r="603" spans="5:25">
      <c r="E603" s="35"/>
      <c r="F603" s="157"/>
      <c r="G603" s="35"/>
      <c r="H603" s="35"/>
      <c r="I603" s="35"/>
      <c r="J603" s="35"/>
      <c r="K603" s="19"/>
      <c r="L603" s="19"/>
      <c r="M603" s="19"/>
      <c r="N603" s="20"/>
      <c r="O603" s="19"/>
      <c r="P603" s="20"/>
      <c r="Q603" s="34"/>
      <c r="R603" s="20"/>
      <c r="S603" s="20"/>
      <c r="T603" s="20"/>
      <c r="U603" s="20"/>
      <c r="V603" s="35"/>
      <c r="W603" s="34"/>
      <c r="X603" s="35"/>
      <c r="Y603" s="34"/>
    </row>
    <row r="604" spans="5:25">
      <c r="E604" s="35"/>
      <c r="F604" s="157"/>
      <c r="G604" s="35"/>
      <c r="H604" s="35"/>
      <c r="I604" s="35"/>
      <c r="J604" s="35"/>
      <c r="K604" s="19"/>
      <c r="L604" s="19"/>
      <c r="M604" s="19"/>
      <c r="N604" s="20"/>
      <c r="O604" s="19"/>
      <c r="P604" s="20"/>
      <c r="Q604" s="34"/>
      <c r="R604" s="20"/>
      <c r="S604" s="20"/>
      <c r="T604" s="20"/>
      <c r="U604" s="20"/>
      <c r="V604" s="35"/>
      <c r="W604" s="34"/>
      <c r="X604" s="35"/>
      <c r="Y604" s="34"/>
    </row>
    <row r="605" spans="5:25">
      <c r="E605" s="35"/>
      <c r="F605" s="157"/>
      <c r="G605" s="35"/>
      <c r="H605" s="35"/>
      <c r="I605" s="35"/>
      <c r="J605" s="35"/>
      <c r="K605" s="19"/>
      <c r="L605" s="19"/>
      <c r="M605" s="19"/>
      <c r="N605" s="20"/>
      <c r="O605" s="19"/>
      <c r="P605" s="20"/>
      <c r="Q605" s="34"/>
      <c r="R605" s="20"/>
      <c r="S605" s="20"/>
      <c r="T605" s="20"/>
      <c r="U605" s="20"/>
      <c r="V605" s="35"/>
      <c r="W605" s="34"/>
      <c r="X605" s="35"/>
      <c r="Y605" s="34"/>
    </row>
    <row r="606" spans="5:25">
      <c r="E606" s="35"/>
      <c r="F606" s="157"/>
      <c r="G606" s="35"/>
      <c r="H606" s="35"/>
      <c r="I606" s="35"/>
      <c r="J606" s="35"/>
      <c r="K606" s="19"/>
      <c r="L606" s="19"/>
      <c r="M606" s="19"/>
      <c r="N606" s="20"/>
      <c r="O606" s="19"/>
      <c r="P606" s="20"/>
      <c r="Q606" s="34"/>
      <c r="R606" s="20"/>
      <c r="S606" s="20"/>
      <c r="T606" s="20"/>
      <c r="U606" s="20"/>
      <c r="V606" s="35"/>
      <c r="W606" s="34"/>
      <c r="X606" s="35"/>
      <c r="Y606" s="34"/>
    </row>
    <row r="607" spans="5:25">
      <c r="E607" s="35"/>
      <c r="F607" s="157"/>
      <c r="G607" s="35"/>
      <c r="H607" s="35"/>
      <c r="I607" s="35"/>
      <c r="J607" s="35"/>
      <c r="K607" s="19"/>
      <c r="L607" s="19"/>
      <c r="M607" s="19"/>
      <c r="N607" s="20"/>
      <c r="O607" s="19"/>
      <c r="P607" s="20"/>
      <c r="Q607" s="34"/>
      <c r="R607" s="20"/>
      <c r="S607" s="20"/>
      <c r="T607" s="20"/>
      <c r="U607" s="20"/>
      <c r="V607" s="35"/>
      <c r="W607" s="34"/>
      <c r="X607" s="35"/>
      <c r="Y607" s="34"/>
    </row>
    <row r="608" spans="5:25">
      <c r="E608" s="35"/>
      <c r="F608" s="157"/>
      <c r="G608" s="35"/>
      <c r="H608" s="35"/>
      <c r="I608" s="35"/>
      <c r="J608" s="35"/>
      <c r="K608" s="19"/>
      <c r="L608" s="19"/>
      <c r="M608" s="19"/>
      <c r="N608" s="20"/>
      <c r="O608" s="19"/>
      <c r="P608" s="20"/>
      <c r="Q608" s="34"/>
      <c r="R608" s="20"/>
      <c r="S608" s="20"/>
      <c r="T608" s="20"/>
      <c r="U608" s="20"/>
      <c r="V608" s="35"/>
      <c r="W608" s="34"/>
      <c r="X608" s="35"/>
      <c r="Y608" s="34"/>
    </row>
    <row r="609" spans="5:25">
      <c r="E609" s="35"/>
      <c r="F609" s="157"/>
      <c r="G609" s="35"/>
      <c r="H609" s="35"/>
      <c r="I609" s="35"/>
      <c r="J609" s="35"/>
      <c r="K609" s="19"/>
      <c r="L609" s="19"/>
      <c r="M609" s="19"/>
      <c r="N609" s="20"/>
      <c r="O609" s="19"/>
      <c r="P609" s="20"/>
      <c r="Q609" s="34"/>
      <c r="R609" s="20"/>
      <c r="S609" s="20"/>
      <c r="T609" s="20"/>
      <c r="U609" s="20"/>
      <c r="V609" s="35"/>
      <c r="W609" s="34"/>
      <c r="X609" s="35"/>
      <c r="Y609" s="34"/>
    </row>
    <row r="610" spans="5:25">
      <c r="E610" s="35"/>
      <c r="F610" s="157"/>
      <c r="G610" s="35"/>
      <c r="H610" s="35"/>
      <c r="I610" s="35"/>
      <c r="J610" s="35"/>
      <c r="K610" s="19"/>
      <c r="L610" s="19"/>
      <c r="M610" s="19"/>
      <c r="N610" s="20"/>
      <c r="O610" s="19"/>
      <c r="P610" s="20"/>
      <c r="Q610" s="34"/>
      <c r="R610" s="20"/>
      <c r="S610" s="20"/>
      <c r="T610" s="20"/>
      <c r="U610" s="20"/>
      <c r="V610" s="35"/>
      <c r="W610" s="34"/>
      <c r="X610" s="35"/>
      <c r="Y610" s="34"/>
    </row>
    <row r="611" spans="5:25">
      <c r="E611" s="35"/>
      <c r="F611" s="157"/>
      <c r="G611" s="35"/>
      <c r="H611" s="35"/>
      <c r="I611" s="35"/>
      <c r="J611" s="35"/>
      <c r="K611" s="19"/>
      <c r="L611" s="19"/>
      <c r="M611" s="19"/>
      <c r="N611" s="20"/>
      <c r="O611" s="19"/>
      <c r="P611" s="20"/>
      <c r="Q611" s="34"/>
      <c r="R611" s="20"/>
      <c r="S611" s="20"/>
      <c r="T611" s="20"/>
      <c r="U611" s="20"/>
      <c r="V611" s="35"/>
      <c r="W611" s="34"/>
      <c r="X611" s="35"/>
      <c r="Y611" s="34"/>
    </row>
    <row r="612" spans="5:25">
      <c r="E612" s="35"/>
      <c r="F612" s="157"/>
      <c r="G612" s="35"/>
      <c r="H612" s="35"/>
      <c r="I612" s="35"/>
      <c r="J612" s="35"/>
      <c r="K612" s="19"/>
      <c r="L612" s="19"/>
      <c r="M612" s="19"/>
      <c r="N612" s="20"/>
      <c r="O612" s="19"/>
      <c r="P612" s="20"/>
      <c r="Q612" s="34"/>
      <c r="R612" s="20"/>
      <c r="S612" s="20"/>
      <c r="T612" s="20"/>
      <c r="U612" s="20"/>
      <c r="V612" s="35"/>
      <c r="W612" s="34"/>
      <c r="X612" s="35"/>
      <c r="Y612" s="34"/>
    </row>
    <row r="613" spans="5:25">
      <c r="E613" s="35"/>
      <c r="F613" s="157"/>
      <c r="G613" s="35"/>
      <c r="H613" s="35"/>
      <c r="I613" s="35"/>
      <c r="J613" s="35"/>
      <c r="K613" s="19"/>
      <c r="L613" s="19"/>
      <c r="M613" s="19"/>
      <c r="N613" s="20"/>
      <c r="O613" s="19"/>
      <c r="P613" s="20"/>
      <c r="Q613" s="34"/>
      <c r="R613" s="20"/>
      <c r="S613" s="20"/>
      <c r="T613" s="20"/>
      <c r="U613" s="20"/>
      <c r="V613" s="35"/>
      <c r="W613" s="34"/>
      <c r="X613" s="35"/>
      <c r="Y613" s="34"/>
    </row>
    <row r="614" spans="5:25">
      <c r="E614" s="35"/>
      <c r="F614" s="157"/>
      <c r="G614" s="35"/>
      <c r="H614" s="35"/>
      <c r="I614" s="35"/>
      <c r="J614" s="35"/>
      <c r="K614" s="19"/>
      <c r="L614" s="19"/>
      <c r="M614" s="19"/>
      <c r="N614" s="20"/>
      <c r="O614" s="19"/>
      <c r="P614" s="20"/>
      <c r="Q614" s="34"/>
      <c r="R614" s="20"/>
      <c r="S614" s="20"/>
      <c r="T614" s="20"/>
      <c r="U614" s="20"/>
      <c r="V614" s="35"/>
      <c r="W614" s="34"/>
      <c r="X614" s="35"/>
      <c r="Y614" s="34"/>
    </row>
    <row r="615" spans="5:25">
      <c r="E615" s="35"/>
      <c r="F615" s="157"/>
      <c r="G615" s="35"/>
      <c r="H615" s="35"/>
      <c r="I615" s="35"/>
      <c r="J615" s="35"/>
      <c r="K615" s="19"/>
      <c r="L615" s="19"/>
      <c r="M615" s="19"/>
      <c r="N615" s="20"/>
      <c r="O615" s="19"/>
      <c r="P615" s="20"/>
      <c r="Q615" s="34"/>
      <c r="R615" s="20"/>
      <c r="S615" s="20"/>
      <c r="T615" s="20"/>
      <c r="U615" s="20"/>
      <c r="V615" s="35"/>
      <c r="W615" s="34"/>
      <c r="X615" s="35"/>
      <c r="Y615" s="34"/>
    </row>
    <row r="616" spans="5:25">
      <c r="E616" s="35"/>
      <c r="F616" s="157"/>
      <c r="G616" s="35"/>
      <c r="H616" s="35"/>
      <c r="I616" s="35"/>
      <c r="J616" s="35"/>
      <c r="K616" s="19"/>
      <c r="L616" s="19"/>
      <c r="M616" s="19"/>
      <c r="N616" s="20"/>
      <c r="O616" s="19"/>
      <c r="P616" s="20"/>
      <c r="Q616" s="34"/>
      <c r="R616" s="20"/>
      <c r="S616" s="20"/>
      <c r="T616" s="20"/>
      <c r="U616" s="20"/>
      <c r="V616" s="35"/>
      <c r="W616" s="34"/>
      <c r="X616" s="35"/>
      <c r="Y616" s="34"/>
    </row>
    <row r="617" spans="5:25">
      <c r="E617" s="35"/>
      <c r="F617" s="157"/>
      <c r="G617" s="35"/>
      <c r="H617" s="35"/>
      <c r="I617" s="35"/>
      <c r="J617" s="35"/>
      <c r="K617" s="19"/>
      <c r="L617" s="19"/>
      <c r="M617" s="19"/>
      <c r="N617" s="20"/>
      <c r="O617" s="19"/>
      <c r="P617" s="20"/>
      <c r="Q617" s="34"/>
      <c r="R617" s="20"/>
      <c r="S617" s="20"/>
      <c r="T617" s="20"/>
      <c r="U617" s="20"/>
      <c r="V617" s="35"/>
      <c r="W617" s="34"/>
      <c r="X617" s="35"/>
      <c r="Y617" s="34"/>
    </row>
    <row r="618" spans="5:25">
      <c r="E618" s="35"/>
      <c r="F618" s="157"/>
      <c r="G618" s="35"/>
      <c r="H618" s="35"/>
      <c r="I618" s="35"/>
      <c r="J618" s="35"/>
      <c r="K618" s="19"/>
      <c r="L618" s="19"/>
      <c r="M618" s="19"/>
      <c r="N618" s="20"/>
      <c r="O618" s="19"/>
      <c r="P618" s="20"/>
      <c r="Q618" s="34"/>
      <c r="R618" s="20"/>
      <c r="S618" s="20"/>
      <c r="T618" s="20"/>
      <c r="U618" s="20"/>
      <c r="V618" s="35"/>
      <c r="W618" s="34"/>
      <c r="X618" s="35"/>
      <c r="Y618" s="34"/>
    </row>
    <row r="619" spans="5:25">
      <c r="E619" s="35"/>
      <c r="F619" s="157"/>
      <c r="G619" s="35"/>
      <c r="H619" s="35"/>
      <c r="I619" s="35"/>
      <c r="J619" s="35"/>
      <c r="K619" s="19"/>
      <c r="L619" s="19"/>
      <c r="M619" s="19"/>
      <c r="N619" s="20"/>
      <c r="O619" s="19"/>
      <c r="P619" s="20"/>
      <c r="Q619" s="34"/>
      <c r="R619" s="20"/>
      <c r="S619" s="20"/>
      <c r="T619" s="20"/>
      <c r="U619" s="20"/>
      <c r="V619" s="35"/>
      <c r="W619" s="34"/>
      <c r="X619" s="35"/>
      <c r="Y619" s="34"/>
    </row>
    <row r="620" spans="5:25">
      <c r="E620" s="35"/>
      <c r="F620" s="157"/>
      <c r="G620" s="35"/>
      <c r="H620" s="35"/>
      <c r="I620" s="35"/>
      <c r="J620" s="35"/>
      <c r="K620" s="19"/>
      <c r="L620" s="19"/>
      <c r="M620" s="19"/>
      <c r="N620" s="20"/>
      <c r="O620" s="19"/>
      <c r="P620" s="20"/>
      <c r="Q620" s="34"/>
      <c r="R620" s="20"/>
      <c r="S620" s="20"/>
      <c r="T620" s="20"/>
      <c r="U620" s="20"/>
      <c r="V620" s="35"/>
      <c r="W620" s="34"/>
      <c r="X620" s="35"/>
      <c r="Y620" s="34"/>
    </row>
    <row r="621" spans="5:25">
      <c r="E621" s="35"/>
      <c r="F621" s="157"/>
      <c r="G621" s="35"/>
      <c r="H621" s="35"/>
      <c r="I621" s="35"/>
      <c r="J621" s="35"/>
      <c r="K621" s="19"/>
      <c r="L621" s="19"/>
      <c r="M621" s="19"/>
      <c r="N621" s="20"/>
      <c r="O621" s="19"/>
      <c r="P621" s="20"/>
      <c r="Q621" s="34"/>
      <c r="R621" s="20"/>
      <c r="S621" s="20"/>
      <c r="T621" s="20"/>
      <c r="U621" s="20"/>
      <c r="V621" s="35"/>
      <c r="W621" s="34"/>
      <c r="X621" s="35"/>
      <c r="Y621" s="34"/>
    </row>
    <row r="622" spans="5:25">
      <c r="E622" s="35"/>
      <c r="F622" s="157"/>
      <c r="G622" s="35"/>
      <c r="H622" s="35"/>
      <c r="I622" s="35"/>
      <c r="J622" s="35"/>
      <c r="K622" s="19"/>
      <c r="L622" s="19"/>
      <c r="M622" s="19"/>
      <c r="N622" s="20"/>
      <c r="O622" s="19"/>
      <c r="P622" s="20"/>
      <c r="Q622" s="34"/>
      <c r="R622" s="20"/>
      <c r="S622" s="20"/>
      <c r="T622" s="20"/>
      <c r="U622" s="20"/>
      <c r="V622" s="35"/>
      <c r="W622" s="34"/>
      <c r="X622" s="35"/>
      <c r="Y622" s="34"/>
    </row>
    <row r="623" spans="5:25">
      <c r="E623" s="35"/>
      <c r="F623" s="157"/>
      <c r="G623" s="35"/>
      <c r="H623" s="35"/>
      <c r="I623" s="35"/>
      <c r="J623" s="35"/>
      <c r="K623" s="19"/>
      <c r="L623" s="19"/>
      <c r="M623" s="19"/>
      <c r="N623" s="20"/>
      <c r="O623" s="19"/>
      <c r="P623" s="20"/>
      <c r="Q623" s="34"/>
      <c r="R623" s="20"/>
      <c r="S623" s="20"/>
      <c r="T623" s="20"/>
      <c r="U623" s="20"/>
      <c r="V623" s="35"/>
      <c r="W623" s="34"/>
      <c r="X623" s="35"/>
      <c r="Y623" s="34"/>
    </row>
    <row r="624" spans="5:25">
      <c r="E624" s="35"/>
      <c r="F624" s="157"/>
      <c r="G624" s="35"/>
      <c r="H624" s="35"/>
      <c r="I624" s="35"/>
      <c r="J624" s="35"/>
      <c r="K624" s="19"/>
      <c r="L624" s="19"/>
      <c r="M624" s="19"/>
      <c r="N624" s="20"/>
      <c r="O624" s="19"/>
      <c r="P624" s="20"/>
      <c r="Q624" s="34"/>
      <c r="R624" s="20"/>
      <c r="S624" s="20"/>
      <c r="T624" s="20"/>
      <c r="U624" s="20"/>
      <c r="V624" s="35"/>
      <c r="W624" s="34"/>
      <c r="X624" s="35"/>
      <c r="Y624" s="34"/>
    </row>
    <row r="625" spans="5:25">
      <c r="E625" s="35"/>
      <c r="F625" s="157"/>
      <c r="G625" s="35"/>
      <c r="H625" s="35"/>
      <c r="I625" s="35"/>
      <c r="J625" s="35"/>
      <c r="K625" s="19"/>
      <c r="L625" s="19"/>
      <c r="M625" s="19"/>
      <c r="N625" s="20"/>
      <c r="O625" s="19"/>
      <c r="P625" s="20"/>
      <c r="Q625" s="34"/>
      <c r="R625" s="20"/>
      <c r="S625" s="20"/>
      <c r="T625" s="20"/>
      <c r="U625" s="20"/>
      <c r="V625" s="35"/>
      <c r="W625" s="34"/>
      <c r="X625" s="35"/>
      <c r="Y625" s="34"/>
    </row>
    <row r="626" spans="5:25">
      <c r="E626" s="35"/>
      <c r="F626" s="157"/>
      <c r="G626" s="35"/>
      <c r="H626" s="35"/>
      <c r="I626" s="35"/>
      <c r="J626" s="35"/>
      <c r="K626" s="19"/>
      <c r="L626" s="19"/>
      <c r="M626" s="19"/>
      <c r="N626" s="20"/>
      <c r="O626" s="19"/>
      <c r="P626" s="20"/>
      <c r="Q626" s="34"/>
      <c r="R626" s="20"/>
      <c r="S626" s="20"/>
      <c r="T626" s="20"/>
      <c r="U626" s="20"/>
      <c r="V626" s="35"/>
      <c r="W626" s="34"/>
      <c r="X626" s="35"/>
      <c r="Y626" s="34"/>
    </row>
    <row r="627" spans="5:25">
      <c r="E627" s="35"/>
      <c r="F627" s="157"/>
      <c r="G627" s="35"/>
      <c r="H627" s="35"/>
      <c r="I627" s="35"/>
      <c r="J627" s="35"/>
      <c r="K627" s="19"/>
      <c r="L627" s="19"/>
      <c r="M627" s="19"/>
      <c r="N627" s="20"/>
      <c r="O627" s="19"/>
      <c r="P627" s="20"/>
      <c r="Q627" s="34"/>
      <c r="R627" s="20"/>
      <c r="S627" s="20"/>
      <c r="T627" s="20"/>
      <c r="U627" s="20"/>
      <c r="V627" s="35"/>
      <c r="W627" s="34"/>
      <c r="X627" s="35"/>
      <c r="Y627" s="34"/>
    </row>
    <row r="628" spans="5:25">
      <c r="E628" s="35"/>
      <c r="F628" s="157"/>
      <c r="G628" s="35"/>
      <c r="H628" s="35"/>
      <c r="I628" s="35"/>
      <c r="J628" s="35"/>
      <c r="K628" s="19"/>
      <c r="L628" s="19"/>
      <c r="M628" s="19"/>
      <c r="N628" s="20"/>
      <c r="O628" s="19"/>
      <c r="P628" s="20"/>
      <c r="Q628" s="34"/>
      <c r="R628" s="20"/>
      <c r="S628" s="20"/>
      <c r="T628" s="20"/>
      <c r="U628" s="20"/>
      <c r="V628" s="35"/>
      <c r="W628" s="34"/>
      <c r="X628" s="35"/>
      <c r="Y628" s="34"/>
    </row>
    <row r="629" spans="5:25">
      <c r="E629" s="35"/>
      <c r="F629" s="157"/>
      <c r="G629" s="35"/>
      <c r="H629" s="35"/>
      <c r="I629" s="35"/>
      <c r="J629" s="35"/>
      <c r="K629" s="19"/>
      <c r="L629" s="19"/>
      <c r="M629" s="19"/>
      <c r="N629" s="20"/>
      <c r="O629" s="19"/>
      <c r="P629" s="20"/>
      <c r="Q629" s="34"/>
      <c r="R629" s="20"/>
      <c r="S629" s="20"/>
      <c r="T629" s="20"/>
      <c r="U629" s="20"/>
      <c r="V629" s="35"/>
      <c r="W629" s="34"/>
      <c r="X629" s="35"/>
      <c r="Y629" s="34"/>
    </row>
    <row r="630" spans="5:25">
      <c r="E630" s="35"/>
      <c r="F630" s="157"/>
      <c r="G630" s="35"/>
      <c r="H630" s="35"/>
      <c r="I630" s="35"/>
      <c r="J630" s="35"/>
      <c r="K630" s="19"/>
      <c r="L630" s="19"/>
      <c r="M630" s="19"/>
      <c r="N630" s="20"/>
      <c r="O630" s="19"/>
      <c r="P630" s="20"/>
      <c r="Q630" s="34"/>
      <c r="R630" s="20"/>
      <c r="S630" s="20"/>
      <c r="T630" s="20"/>
      <c r="U630" s="20"/>
      <c r="V630" s="35"/>
      <c r="W630" s="34"/>
      <c r="X630" s="35"/>
      <c r="Y630" s="34"/>
    </row>
    <row r="631" spans="5:25">
      <c r="E631" s="35"/>
      <c r="F631" s="157"/>
      <c r="G631" s="35"/>
      <c r="H631" s="35"/>
      <c r="I631" s="35"/>
      <c r="J631" s="35"/>
      <c r="K631" s="19"/>
      <c r="L631" s="19"/>
      <c r="M631" s="19"/>
      <c r="N631" s="20"/>
      <c r="O631" s="19"/>
      <c r="P631" s="20"/>
      <c r="Q631" s="34"/>
      <c r="R631" s="20"/>
      <c r="S631" s="20"/>
      <c r="T631" s="20"/>
      <c r="U631" s="20"/>
      <c r="V631" s="35"/>
      <c r="W631" s="34"/>
      <c r="X631" s="35"/>
      <c r="Y631" s="34"/>
    </row>
    <row r="632" spans="5:25">
      <c r="E632" s="35"/>
      <c r="F632" s="157"/>
      <c r="G632" s="35"/>
      <c r="H632" s="35"/>
      <c r="I632" s="35"/>
      <c r="J632" s="35"/>
      <c r="K632" s="19"/>
      <c r="L632" s="19"/>
      <c r="M632" s="19"/>
      <c r="N632" s="20"/>
      <c r="O632" s="19"/>
      <c r="P632" s="20"/>
      <c r="Q632" s="34"/>
      <c r="R632" s="20"/>
      <c r="S632" s="20"/>
      <c r="T632" s="20"/>
      <c r="U632" s="20"/>
      <c r="V632" s="35"/>
      <c r="W632" s="34"/>
      <c r="X632" s="35"/>
      <c r="Y632" s="34"/>
    </row>
    <row r="633" spans="5:25">
      <c r="E633" s="35"/>
      <c r="F633" s="157"/>
      <c r="G633" s="35"/>
      <c r="H633" s="35"/>
      <c r="I633" s="35"/>
      <c r="J633" s="35"/>
      <c r="K633" s="19"/>
      <c r="L633" s="19"/>
      <c r="M633" s="19"/>
      <c r="N633" s="20"/>
      <c r="O633" s="19"/>
      <c r="P633" s="20"/>
      <c r="Q633" s="34"/>
      <c r="R633" s="20"/>
      <c r="S633" s="20"/>
      <c r="T633" s="20"/>
      <c r="U633" s="20"/>
      <c r="V633" s="35"/>
      <c r="W633" s="34"/>
      <c r="X633" s="35"/>
      <c r="Y633" s="34"/>
    </row>
    <row r="634" spans="5:25">
      <c r="E634" s="35"/>
      <c r="F634" s="157"/>
      <c r="G634" s="35"/>
      <c r="H634" s="35"/>
      <c r="I634" s="35"/>
      <c r="J634" s="35"/>
      <c r="K634" s="19"/>
      <c r="L634" s="19"/>
      <c r="M634" s="19"/>
      <c r="N634" s="20"/>
      <c r="O634" s="19"/>
      <c r="P634" s="20"/>
      <c r="Q634" s="34"/>
      <c r="R634" s="20"/>
      <c r="S634" s="20"/>
      <c r="T634" s="20"/>
      <c r="U634" s="20"/>
      <c r="V634" s="35"/>
      <c r="W634" s="34"/>
      <c r="X634" s="35"/>
      <c r="Y634" s="34"/>
    </row>
    <row r="635" spans="5:25">
      <c r="E635" s="35"/>
      <c r="F635" s="157"/>
      <c r="G635" s="35"/>
      <c r="H635" s="35"/>
      <c r="I635" s="35"/>
      <c r="J635" s="35"/>
      <c r="K635" s="19"/>
      <c r="L635" s="19"/>
      <c r="M635" s="19"/>
      <c r="N635" s="20"/>
      <c r="O635" s="19"/>
      <c r="P635" s="20"/>
      <c r="Q635" s="34"/>
      <c r="R635" s="20"/>
      <c r="S635" s="20"/>
      <c r="T635" s="20"/>
      <c r="U635" s="20"/>
      <c r="V635" s="35"/>
      <c r="W635" s="34"/>
      <c r="X635" s="35"/>
      <c r="Y635" s="34"/>
    </row>
    <row r="636" spans="5:25">
      <c r="E636" s="35"/>
      <c r="F636" s="157"/>
      <c r="G636" s="35"/>
      <c r="H636" s="35"/>
      <c r="I636" s="35"/>
      <c r="J636" s="35"/>
      <c r="K636" s="19"/>
      <c r="L636" s="19"/>
      <c r="M636" s="19"/>
      <c r="N636" s="20"/>
      <c r="O636" s="19"/>
      <c r="P636" s="20"/>
      <c r="Q636" s="34"/>
      <c r="R636" s="20"/>
      <c r="S636" s="20"/>
      <c r="T636" s="20"/>
      <c r="U636" s="20"/>
      <c r="V636" s="35"/>
      <c r="W636" s="34"/>
      <c r="X636" s="35"/>
      <c r="Y636" s="34"/>
    </row>
    <row r="637" spans="5:25">
      <c r="E637" s="35"/>
      <c r="F637" s="157"/>
      <c r="G637" s="35"/>
      <c r="H637" s="35"/>
      <c r="I637" s="35"/>
      <c r="J637" s="35"/>
      <c r="K637" s="19"/>
      <c r="L637" s="19"/>
      <c r="M637" s="19"/>
      <c r="N637" s="20"/>
      <c r="O637" s="19"/>
      <c r="P637" s="20"/>
      <c r="Q637" s="34"/>
      <c r="R637" s="20"/>
      <c r="S637" s="20"/>
      <c r="T637" s="20"/>
      <c r="U637" s="20"/>
      <c r="V637" s="35"/>
      <c r="W637" s="34"/>
      <c r="X637" s="35"/>
      <c r="Y637" s="34"/>
    </row>
    <row r="638" spans="5:25">
      <c r="E638" s="35"/>
      <c r="F638" s="157"/>
      <c r="G638" s="35"/>
      <c r="H638" s="35"/>
      <c r="I638" s="35"/>
      <c r="J638" s="35"/>
      <c r="K638" s="19"/>
      <c r="L638" s="19"/>
      <c r="M638" s="19"/>
      <c r="N638" s="20"/>
      <c r="O638" s="19"/>
      <c r="P638" s="20"/>
      <c r="Q638" s="34"/>
      <c r="R638" s="20"/>
      <c r="S638" s="20"/>
      <c r="T638" s="20"/>
      <c r="U638" s="20"/>
      <c r="V638" s="35"/>
      <c r="W638" s="34"/>
      <c r="X638" s="35"/>
      <c r="Y638" s="34"/>
    </row>
    <row r="639" spans="5:25">
      <c r="E639" s="35"/>
      <c r="F639" s="157"/>
      <c r="G639" s="35"/>
      <c r="H639" s="35"/>
      <c r="I639" s="35"/>
      <c r="J639" s="35"/>
      <c r="K639" s="19"/>
      <c r="L639" s="19"/>
      <c r="M639" s="19"/>
      <c r="N639" s="20"/>
      <c r="O639" s="19"/>
      <c r="P639" s="20"/>
      <c r="Q639" s="34"/>
      <c r="R639" s="20"/>
      <c r="S639" s="20"/>
      <c r="T639" s="20"/>
      <c r="U639" s="20"/>
      <c r="V639" s="35"/>
      <c r="W639" s="34"/>
      <c r="X639" s="35"/>
      <c r="Y639" s="34"/>
    </row>
    <row r="640" spans="5:25">
      <c r="E640" s="35"/>
      <c r="F640" s="157"/>
      <c r="G640" s="35"/>
      <c r="H640" s="35"/>
      <c r="I640" s="35"/>
      <c r="J640" s="35"/>
      <c r="K640" s="19"/>
      <c r="L640" s="19"/>
      <c r="M640" s="19"/>
      <c r="N640" s="20"/>
      <c r="O640" s="19"/>
      <c r="P640" s="20"/>
      <c r="Q640" s="34"/>
      <c r="R640" s="20"/>
      <c r="S640" s="20"/>
      <c r="T640" s="20"/>
      <c r="U640" s="20"/>
      <c r="V640" s="35"/>
      <c r="W640" s="34"/>
      <c r="X640" s="35"/>
      <c r="Y640" s="34"/>
    </row>
    <row r="641" spans="5:25">
      <c r="E641" s="35"/>
      <c r="F641" s="157"/>
      <c r="G641" s="35"/>
      <c r="H641" s="35"/>
      <c r="I641" s="35"/>
      <c r="J641" s="35"/>
      <c r="K641" s="19"/>
      <c r="L641" s="19"/>
      <c r="M641" s="19"/>
      <c r="N641" s="20"/>
      <c r="O641" s="19"/>
      <c r="P641" s="20"/>
      <c r="Q641" s="34"/>
      <c r="R641" s="20"/>
      <c r="S641" s="20"/>
      <c r="T641" s="20"/>
      <c r="U641" s="20"/>
      <c r="V641" s="35"/>
      <c r="W641" s="34"/>
      <c r="X641" s="35"/>
      <c r="Y641" s="34"/>
    </row>
    <row r="642" spans="5:25">
      <c r="E642" s="35"/>
      <c r="F642" s="157"/>
      <c r="G642" s="35"/>
      <c r="H642" s="35"/>
      <c r="I642" s="35"/>
      <c r="J642" s="35"/>
      <c r="K642" s="19"/>
      <c r="L642" s="19"/>
      <c r="M642" s="19"/>
      <c r="N642" s="20"/>
      <c r="O642" s="19"/>
      <c r="P642" s="20"/>
      <c r="Q642" s="34"/>
      <c r="R642" s="20"/>
      <c r="S642" s="20"/>
      <c r="T642" s="20"/>
      <c r="U642" s="20"/>
      <c r="V642" s="35"/>
      <c r="W642" s="34"/>
      <c r="X642" s="35"/>
      <c r="Y642" s="34"/>
    </row>
    <row r="643" spans="5:25">
      <c r="E643" s="35"/>
      <c r="F643" s="157"/>
      <c r="G643" s="35"/>
      <c r="H643" s="35"/>
      <c r="I643" s="35"/>
      <c r="J643" s="35"/>
      <c r="K643" s="19"/>
      <c r="L643" s="19"/>
      <c r="M643" s="19"/>
      <c r="N643" s="20"/>
      <c r="O643" s="19"/>
      <c r="P643" s="20"/>
      <c r="Q643" s="34"/>
      <c r="R643" s="20"/>
      <c r="S643" s="20"/>
      <c r="T643" s="20"/>
      <c r="U643" s="20"/>
      <c r="V643" s="35"/>
      <c r="W643" s="34"/>
      <c r="X643" s="35"/>
      <c r="Y643" s="34"/>
    </row>
    <row r="644" spans="5:25">
      <c r="E644" s="35"/>
      <c r="F644" s="157"/>
      <c r="G644" s="35"/>
      <c r="H644" s="35"/>
      <c r="I644" s="35"/>
      <c r="J644" s="35"/>
      <c r="K644" s="19"/>
      <c r="L644" s="19"/>
      <c r="M644" s="19"/>
      <c r="N644" s="20"/>
      <c r="O644" s="19"/>
      <c r="P644" s="20"/>
      <c r="Q644" s="34"/>
      <c r="R644" s="20"/>
      <c r="S644" s="20"/>
      <c r="T644" s="20"/>
      <c r="U644" s="20"/>
      <c r="V644" s="35"/>
      <c r="W644" s="34"/>
      <c r="X644" s="35"/>
      <c r="Y644" s="34"/>
    </row>
    <row r="645" spans="5:25">
      <c r="E645" s="35"/>
      <c r="F645" s="157"/>
      <c r="G645" s="35"/>
      <c r="H645" s="35"/>
      <c r="I645" s="35"/>
      <c r="J645" s="35"/>
      <c r="K645" s="19"/>
      <c r="L645" s="19"/>
      <c r="M645" s="19"/>
      <c r="N645" s="20"/>
      <c r="O645" s="19"/>
      <c r="P645" s="20"/>
      <c r="Q645" s="34"/>
      <c r="R645" s="20"/>
      <c r="S645" s="20"/>
      <c r="T645" s="20"/>
      <c r="U645" s="20"/>
      <c r="V645" s="35"/>
      <c r="W645" s="34"/>
      <c r="X645" s="35"/>
      <c r="Y645" s="34"/>
    </row>
    <row r="646" spans="5:25">
      <c r="E646" s="35"/>
      <c r="F646" s="157"/>
      <c r="G646" s="35"/>
      <c r="H646" s="35"/>
      <c r="I646" s="35"/>
      <c r="J646" s="35"/>
      <c r="K646" s="19"/>
      <c r="L646" s="19"/>
      <c r="M646" s="19"/>
      <c r="N646" s="20"/>
      <c r="O646" s="19"/>
      <c r="P646" s="20"/>
      <c r="Q646" s="34"/>
      <c r="R646" s="20"/>
      <c r="S646" s="20"/>
      <c r="T646" s="20"/>
      <c r="U646" s="20"/>
      <c r="V646" s="35"/>
      <c r="W646" s="34"/>
      <c r="X646" s="35"/>
      <c r="Y646" s="34"/>
    </row>
    <row r="647" spans="5:25">
      <c r="E647" s="35"/>
      <c r="F647" s="157"/>
      <c r="G647" s="35"/>
      <c r="H647" s="35"/>
      <c r="I647" s="35"/>
      <c r="J647" s="35"/>
      <c r="K647" s="19"/>
      <c r="L647" s="19"/>
      <c r="M647" s="19"/>
      <c r="N647" s="20"/>
      <c r="O647" s="19"/>
      <c r="P647" s="20"/>
      <c r="Q647" s="34"/>
      <c r="R647" s="20"/>
      <c r="S647" s="20"/>
      <c r="T647" s="20"/>
      <c r="U647" s="20"/>
      <c r="V647" s="35"/>
      <c r="W647" s="34"/>
      <c r="X647" s="35"/>
      <c r="Y647" s="34"/>
    </row>
    <row r="648" spans="5:25">
      <c r="E648" s="35"/>
      <c r="F648" s="157"/>
      <c r="G648" s="35"/>
      <c r="H648" s="35"/>
      <c r="I648" s="35"/>
      <c r="J648" s="35"/>
      <c r="K648" s="19"/>
      <c r="L648" s="19"/>
      <c r="M648" s="19"/>
      <c r="N648" s="20"/>
      <c r="O648" s="19"/>
      <c r="P648" s="20"/>
      <c r="Q648" s="34"/>
      <c r="R648" s="20"/>
      <c r="S648" s="20"/>
      <c r="T648" s="20"/>
      <c r="U648" s="20"/>
      <c r="V648" s="35"/>
      <c r="W648" s="34"/>
      <c r="X648" s="35"/>
      <c r="Y648" s="34"/>
    </row>
    <row r="649" spans="5:25">
      <c r="E649" s="35"/>
      <c r="F649" s="157"/>
      <c r="G649" s="35"/>
      <c r="H649" s="35"/>
      <c r="I649" s="35"/>
      <c r="J649" s="35"/>
      <c r="K649" s="19"/>
      <c r="L649" s="19"/>
      <c r="M649" s="19"/>
      <c r="N649" s="20"/>
      <c r="O649" s="19"/>
      <c r="P649" s="20"/>
      <c r="Q649" s="34"/>
      <c r="R649" s="20"/>
      <c r="S649" s="20"/>
      <c r="T649" s="20"/>
      <c r="U649" s="20"/>
      <c r="V649" s="35"/>
      <c r="W649" s="34"/>
      <c r="X649" s="35"/>
      <c r="Y649" s="34"/>
    </row>
    <row r="650" spans="5:25">
      <c r="E650" s="35"/>
      <c r="F650" s="157"/>
      <c r="G650" s="35"/>
      <c r="H650" s="35"/>
      <c r="I650" s="35"/>
      <c r="J650" s="35"/>
      <c r="K650" s="19"/>
      <c r="L650" s="19"/>
      <c r="M650" s="19"/>
      <c r="N650" s="20"/>
      <c r="O650" s="19"/>
      <c r="P650" s="20"/>
      <c r="Q650" s="34"/>
      <c r="R650" s="20"/>
      <c r="S650" s="20"/>
      <c r="T650" s="20"/>
      <c r="U650" s="20"/>
      <c r="V650" s="35"/>
      <c r="W650" s="34"/>
      <c r="X650" s="35"/>
      <c r="Y650" s="34"/>
    </row>
    <row r="651" spans="5:25">
      <c r="E651" s="35"/>
      <c r="F651" s="157"/>
      <c r="G651" s="35"/>
      <c r="H651" s="35"/>
      <c r="I651" s="35"/>
      <c r="J651" s="35"/>
      <c r="K651" s="19"/>
      <c r="L651" s="19"/>
      <c r="M651" s="19"/>
      <c r="N651" s="20"/>
      <c r="O651" s="19"/>
      <c r="P651" s="20"/>
      <c r="Q651" s="34"/>
      <c r="R651" s="20"/>
      <c r="S651" s="20"/>
      <c r="T651" s="20"/>
      <c r="U651" s="20"/>
      <c r="V651" s="35"/>
      <c r="W651" s="34"/>
      <c r="X651" s="35"/>
      <c r="Y651" s="34"/>
    </row>
    <row r="652" spans="5:25">
      <c r="E652" s="35"/>
      <c r="F652" s="157"/>
      <c r="G652" s="35"/>
      <c r="H652" s="35"/>
      <c r="I652" s="35"/>
      <c r="J652" s="35"/>
      <c r="K652" s="19"/>
      <c r="L652" s="19"/>
      <c r="M652" s="19"/>
      <c r="N652" s="20"/>
      <c r="O652" s="19"/>
      <c r="P652" s="20"/>
      <c r="Q652" s="34"/>
      <c r="R652" s="20"/>
      <c r="S652" s="20"/>
      <c r="T652" s="20"/>
      <c r="U652" s="20"/>
      <c r="V652" s="35"/>
      <c r="W652" s="34"/>
      <c r="X652" s="35"/>
      <c r="Y652" s="34"/>
    </row>
    <row r="653" spans="5:25">
      <c r="E653" s="35"/>
      <c r="F653" s="157"/>
      <c r="G653" s="35"/>
      <c r="H653" s="35"/>
      <c r="I653" s="35"/>
      <c r="J653" s="35"/>
      <c r="K653" s="19"/>
      <c r="L653" s="19"/>
      <c r="M653" s="19"/>
      <c r="N653" s="20"/>
      <c r="O653" s="19"/>
      <c r="P653" s="20"/>
      <c r="Q653" s="34"/>
      <c r="R653" s="20"/>
      <c r="S653" s="20"/>
      <c r="T653" s="20"/>
      <c r="U653" s="20"/>
      <c r="V653" s="35"/>
      <c r="W653" s="34"/>
      <c r="X653" s="35"/>
      <c r="Y653" s="34"/>
    </row>
    <row r="654" spans="5:25">
      <c r="E654" s="35"/>
      <c r="F654" s="157"/>
      <c r="G654" s="35"/>
      <c r="H654" s="35"/>
      <c r="I654" s="35"/>
      <c r="J654" s="35"/>
      <c r="K654" s="19"/>
      <c r="L654" s="19"/>
      <c r="M654" s="19"/>
      <c r="N654" s="20"/>
      <c r="O654" s="19"/>
      <c r="P654" s="20"/>
      <c r="Q654" s="34"/>
      <c r="R654" s="20"/>
      <c r="S654" s="20"/>
      <c r="T654" s="20"/>
      <c r="U654" s="20"/>
      <c r="V654" s="35"/>
      <c r="W654" s="34"/>
      <c r="X654" s="35"/>
      <c r="Y654" s="34"/>
    </row>
    <row r="655" spans="5:25">
      <c r="E655" s="35"/>
      <c r="F655" s="157"/>
      <c r="G655" s="35"/>
      <c r="H655" s="35"/>
      <c r="I655" s="35"/>
      <c r="J655" s="35"/>
      <c r="K655" s="19"/>
      <c r="L655" s="19"/>
      <c r="M655" s="19"/>
      <c r="N655" s="20"/>
      <c r="O655" s="19"/>
      <c r="P655" s="20"/>
      <c r="Q655" s="34"/>
      <c r="R655" s="20"/>
      <c r="S655" s="20"/>
      <c r="T655" s="20"/>
      <c r="U655" s="20"/>
      <c r="V655" s="35"/>
      <c r="W655" s="34"/>
      <c r="X655" s="35"/>
      <c r="Y655" s="34"/>
    </row>
    <row r="656" spans="5:25">
      <c r="E656" s="35"/>
      <c r="F656" s="157"/>
      <c r="G656" s="35"/>
      <c r="H656" s="35"/>
      <c r="I656" s="35"/>
      <c r="J656" s="35"/>
      <c r="K656" s="19"/>
      <c r="L656" s="19"/>
      <c r="M656" s="19"/>
      <c r="N656" s="20"/>
      <c r="O656" s="19"/>
      <c r="P656" s="20"/>
      <c r="Q656" s="34"/>
      <c r="R656" s="20"/>
      <c r="S656" s="20"/>
      <c r="T656" s="20"/>
      <c r="U656" s="20"/>
      <c r="V656" s="35"/>
      <c r="W656" s="34"/>
      <c r="X656" s="35"/>
      <c r="Y656" s="34"/>
    </row>
    <row r="657" spans="5:25">
      <c r="E657" s="35"/>
      <c r="F657" s="157"/>
      <c r="G657" s="35"/>
      <c r="H657" s="35"/>
      <c r="I657" s="35"/>
      <c r="J657" s="35"/>
      <c r="K657" s="19"/>
      <c r="L657" s="19"/>
      <c r="M657" s="19"/>
      <c r="N657" s="20"/>
      <c r="O657" s="19"/>
      <c r="P657" s="20"/>
      <c r="Q657" s="34"/>
      <c r="R657" s="20"/>
      <c r="S657" s="20"/>
      <c r="T657" s="20"/>
      <c r="U657" s="20"/>
      <c r="V657" s="35"/>
      <c r="W657" s="34"/>
      <c r="X657" s="35"/>
      <c r="Y657" s="34"/>
    </row>
    <row r="658" spans="5:25">
      <c r="E658" s="35"/>
      <c r="F658" s="157"/>
      <c r="G658" s="35"/>
      <c r="H658" s="35"/>
      <c r="I658" s="35"/>
      <c r="J658" s="35"/>
      <c r="K658" s="19"/>
      <c r="L658" s="19"/>
      <c r="M658" s="19"/>
      <c r="N658" s="20"/>
      <c r="O658" s="19"/>
      <c r="P658" s="20"/>
      <c r="Q658" s="34"/>
      <c r="R658" s="20"/>
      <c r="S658" s="20"/>
      <c r="T658" s="20"/>
      <c r="U658" s="20"/>
      <c r="V658" s="35"/>
      <c r="W658" s="34"/>
      <c r="X658" s="35"/>
      <c r="Y658" s="34"/>
    </row>
    <row r="659" spans="5:25">
      <c r="E659" s="35"/>
      <c r="F659" s="157"/>
      <c r="G659" s="35"/>
      <c r="H659" s="35"/>
      <c r="I659" s="35"/>
      <c r="J659" s="35"/>
      <c r="K659" s="19"/>
      <c r="L659" s="19"/>
      <c r="M659" s="19"/>
      <c r="N659" s="20"/>
      <c r="O659" s="19"/>
      <c r="P659" s="20"/>
      <c r="Q659" s="34"/>
      <c r="R659" s="20"/>
      <c r="S659" s="20"/>
      <c r="T659" s="20"/>
      <c r="U659" s="20"/>
      <c r="V659" s="35"/>
      <c r="W659" s="34"/>
      <c r="X659" s="35"/>
      <c r="Y659" s="34"/>
    </row>
    <row r="660" spans="5:25">
      <c r="E660" s="35"/>
      <c r="F660" s="157"/>
      <c r="G660" s="35"/>
      <c r="H660" s="35"/>
      <c r="I660" s="35"/>
      <c r="J660" s="35"/>
      <c r="K660" s="19"/>
      <c r="L660" s="19"/>
      <c r="M660" s="19"/>
      <c r="N660" s="20"/>
      <c r="O660" s="19"/>
      <c r="P660" s="20"/>
      <c r="Q660" s="34"/>
      <c r="R660" s="20"/>
      <c r="S660" s="20"/>
      <c r="T660" s="20"/>
      <c r="U660" s="20"/>
      <c r="V660" s="35"/>
      <c r="W660" s="34"/>
      <c r="X660" s="35"/>
      <c r="Y660" s="34"/>
    </row>
    <row r="661" spans="5:25">
      <c r="E661" s="35"/>
      <c r="F661" s="157"/>
      <c r="G661" s="35"/>
      <c r="H661" s="35"/>
      <c r="I661" s="35"/>
      <c r="J661" s="35"/>
      <c r="K661" s="19"/>
      <c r="L661" s="19"/>
      <c r="M661" s="19"/>
      <c r="N661" s="20"/>
      <c r="O661" s="19"/>
      <c r="P661" s="20"/>
      <c r="Q661" s="34"/>
      <c r="R661" s="20"/>
      <c r="S661" s="20"/>
      <c r="T661" s="20"/>
      <c r="U661" s="20"/>
      <c r="V661" s="35"/>
      <c r="W661" s="34"/>
      <c r="X661" s="35"/>
      <c r="Y661" s="34"/>
    </row>
    <row r="662" spans="5:25">
      <c r="E662" s="35"/>
      <c r="F662" s="157"/>
      <c r="G662" s="35"/>
      <c r="H662" s="35"/>
      <c r="I662" s="35"/>
      <c r="J662" s="35"/>
      <c r="K662" s="19"/>
      <c r="L662" s="19"/>
      <c r="M662" s="19"/>
      <c r="N662" s="20"/>
      <c r="O662" s="19"/>
      <c r="P662" s="20"/>
      <c r="Q662" s="34"/>
      <c r="R662" s="20"/>
      <c r="S662" s="20"/>
      <c r="T662" s="20"/>
      <c r="U662" s="20"/>
      <c r="V662" s="35"/>
      <c r="W662" s="34"/>
      <c r="X662" s="35"/>
      <c r="Y662" s="34"/>
    </row>
    <row r="663" spans="5:25">
      <c r="E663" s="35"/>
      <c r="F663" s="157"/>
      <c r="G663" s="35"/>
      <c r="H663" s="35"/>
      <c r="I663" s="35"/>
      <c r="J663" s="35"/>
      <c r="K663" s="19"/>
      <c r="L663" s="19"/>
      <c r="M663" s="19"/>
      <c r="N663" s="20"/>
      <c r="O663" s="19"/>
      <c r="P663" s="20"/>
      <c r="Q663" s="34"/>
      <c r="R663" s="20"/>
      <c r="S663" s="20"/>
      <c r="T663" s="20"/>
      <c r="U663" s="20"/>
      <c r="V663" s="35"/>
      <c r="W663" s="34"/>
      <c r="X663" s="35"/>
      <c r="Y663" s="34"/>
    </row>
    <row r="664" spans="5:25">
      <c r="E664" s="35"/>
      <c r="F664" s="157"/>
      <c r="G664" s="35"/>
      <c r="H664" s="35"/>
      <c r="I664" s="35"/>
      <c r="J664" s="35"/>
      <c r="K664" s="19"/>
      <c r="L664" s="19"/>
      <c r="M664" s="19"/>
      <c r="N664" s="20"/>
      <c r="O664" s="19"/>
      <c r="P664" s="20"/>
      <c r="Q664" s="34"/>
      <c r="R664" s="20"/>
      <c r="S664" s="20"/>
      <c r="T664" s="20"/>
      <c r="U664" s="20"/>
      <c r="V664" s="35"/>
      <c r="W664" s="34"/>
      <c r="X664" s="35"/>
      <c r="Y664" s="34"/>
    </row>
    <row r="665" spans="5:25">
      <c r="E665" s="35"/>
      <c r="F665" s="157"/>
      <c r="G665" s="35"/>
      <c r="H665" s="35"/>
      <c r="I665" s="35"/>
      <c r="J665" s="35"/>
      <c r="K665" s="19"/>
      <c r="L665" s="19"/>
      <c r="M665" s="19"/>
      <c r="N665" s="20"/>
      <c r="O665" s="19"/>
      <c r="P665" s="20"/>
      <c r="Q665" s="34"/>
      <c r="R665" s="20"/>
      <c r="S665" s="20"/>
      <c r="T665" s="20"/>
      <c r="U665" s="20"/>
      <c r="V665" s="35"/>
      <c r="W665" s="34"/>
      <c r="X665" s="35"/>
      <c r="Y665" s="34"/>
    </row>
    <row r="666" spans="5:25">
      <c r="E666" s="35"/>
      <c r="F666" s="157"/>
      <c r="G666" s="35"/>
      <c r="H666" s="35"/>
      <c r="I666" s="35"/>
      <c r="J666" s="35"/>
      <c r="K666" s="19"/>
      <c r="L666" s="19"/>
      <c r="M666" s="19"/>
      <c r="N666" s="20"/>
      <c r="O666" s="19"/>
      <c r="P666" s="20"/>
      <c r="Q666" s="34"/>
      <c r="R666" s="20"/>
      <c r="S666" s="20"/>
      <c r="T666" s="20"/>
      <c r="U666" s="20"/>
      <c r="V666" s="35"/>
      <c r="W666" s="34"/>
      <c r="X666" s="35"/>
      <c r="Y666" s="34"/>
    </row>
    <row r="667" spans="5:25">
      <c r="E667" s="35"/>
      <c r="F667" s="157"/>
      <c r="G667" s="35"/>
      <c r="H667" s="35"/>
      <c r="I667" s="35"/>
      <c r="J667" s="35"/>
      <c r="K667" s="19"/>
      <c r="L667" s="19"/>
      <c r="M667" s="19"/>
      <c r="N667" s="20"/>
      <c r="O667" s="19"/>
      <c r="P667" s="20"/>
      <c r="Q667" s="34"/>
      <c r="R667" s="20"/>
      <c r="S667" s="20"/>
      <c r="T667" s="20"/>
      <c r="U667" s="20"/>
      <c r="V667" s="35"/>
      <c r="W667" s="34"/>
      <c r="X667" s="35"/>
      <c r="Y667" s="34"/>
    </row>
    <row r="668" spans="5:25">
      <c r="E668" s="35"/>
      <c r="F668" s="157"/>
      <c r="G668" s="35"/>
      <c r="H668" s="35"/>
      <c r="I668" s="35"/>
      <c r="J668" s="35"/>
      <c r="K668" s="19"/>
      <c r="L668" s="19"/>
      <c r="M668" s="19"/>
      <c r="N668" s="20"/>
      <c r="O668" s="19"/>
      <c r="P668" s="20"/>
      <c r="Q668" s="34"/>
      <c r="R668" s="20"/>
      <c r="S668" s="20"/>
      <c r="T668" s="20"/>
      <c r="U668" s="20"/>
      <c r="V668" s="35"/>
      <c r="W668" s="34"/>
      <c r="X668" s="35"/>
      <c r="Y668" s="34"/>
    </row>
    <row r="669" spans="5:25">
      <c r="E669" s="35"/>
      <c r="F669" s="157"/>
      <c r="G669" s="35"/>
      <c r="H669" s="35"/>
      <c r="I669" s="35"/>
      <c r="J669" s="35"/>
      <c r="K669" s="19"/>
      <c r="L669" s="19"/>
      <c r="M669" s="19"/>
      <c r="N669" s="20"/>
      <c r="O669" s="19"/>
      <c r="P669" s="20"/>
      <c r="Q669" s="34"/>
      <c r="R669" s="20"/>
      <c r="S669" s="20"/>
      <c r="T669" s="20"/>
      <c r="U669" s="20"/>
      <c r="V669" s="35"/>
      <c r="W669" s="34"/>
      <c r="X669" s="35"/>
      <c r="Y669" s="34"/>
    </row>
    <row r="670" spans="5:25">
      <c r="E670" s="35"/>
      <c r="F670" s="157"/>
      <c r="G670" s="35"/>
      <c r="H670" s="35"/>
      <c r="I670" s="35"/>
      <c r="J670" s="35"/>
      <c r="K670" s="19"/>
      <c r="L670" s="19"/>
      <c r="M670" s="19"/>
      <c r="N670" s="20"/>
      <c r="O670" s="19"/>
      <c r="P670" s="20"/>
      <c r="Q670" s="34"/>
      <c r="R670" s="20"/>
      <c r="S670" s="20"/>
      <c r="T670" s="20"/>
      <c r="U670" s="20"/>
      <c r="V670" s="35"/>
      <c r="W670" s="34"/>
      <c r="X670" s="35"/>
      <c r="Y670" s="34"/>
    </row>
    <row r="671" spans="5:25">
      <c r="E671" s="35"/>
      <c r="F671" s="157"/>
      <c r="G671" s="35"/>
      <c r="H671" s="35"/>
      <c r="I671" s="35"/>
      <c r="J671" s="35"/>
      <c r="K671" s="19"/>
      <c r="L671" s="19"/>
      <c r="M671" s="19"/>
      <c r="N671" s="20"/>
      <c r="O671" s="19"/>
      <c r="P671" s="20"/>
      <c r="Q671" s="34"/>
      <c r="R671" s="20"/>
      <c r="S671" s="20"/>
      <c r="T671" s="20"/>
      <c r="U671" s="20"/>
      <c r="V671" s="35"/>
      <c r="W671" s="34"/>
      <c r="X671" s="35"/>
      <c r="Y671" s="34"/>
    </row>
    <row r="672" spans="5:25">
      <c r="E672" s="35"/>
      <c r="F672" s="157"/>
      <c r="G672" s="35"/>
      <c r="H672" s="35"/>
      <c r="I672" s="35"/>
      <c r="J672" s="35"/>
      <c r="K672" s="19"/>
      <c r="L672" s="19"/>
      <c r="M672" s="19"/>
      <c r="N672" s="20"/>
      <c r="O672" s="19"/>
      <c r="P672" s="20"/>
      <c r="Q672" s="34"/>
      <c r="R672" s="20"/>
      <c r="S672" s="20"/>
      <c r="T672" s="20"/>
      <c r="U672" s="20"/>
      <c r="V672" s="35"/>
      <c r="W672" s="34"/>
      <c r="X672" s="35"/>
      <c r="Y672" s="34"/>
    </row>
    <row r="673" spans="5:25">
      <c r="E673" s="35"/>
      <c r="F673" s="157"/>
      <c r="G673" s="35"/>
      <c r="H673" s="35"/>
      <c r="I673" s="35"/>
      <c r="J673" s="35"/>
      <c r="K673" s="19"/>
      <c r="L673" s="19"/>
      <c r="M673" s="19"/>
      <c r="N673" s="20"/>
      <c r="O673" s="19"/>
      <c r="P673" s="20"/>
      <c r="Q673" s="34"/>
      <c r="R673" s="20"/>
      <c r="S673" s="20"/>
      <c r="T673" s="20"/>
      <c r="U673" s="20"/>
      <c r="V673" s="35"/>
      <c r="W673" s="34"/>
      <c r="X673" s="35"/>
      <c r="Y673" s="34"/>
    </row>
    <row r="674" spans="5:25">
      <c r="E674" s="35"/>
      <c r="F674" s="157"/>
      <c r="G674" s="35"/>
      <c r="H674" s="35"/>
      <c r="I674" s="35"/>
      <c r="J674" s="35"/>
      <c r="K674" s="19"/>
      <c r="L674" s="19"/>
      <c r="M674" s="19"/>
      <c r="N674" s="20"/>
      <c r="O674" s="19"/>
      <c r="P674" s="20"/>
      <c r="Q674" s="34"/>
      <c r="R674" s="20"/>
      <c r="S674" s="20"/>
      <c r="T674" s="20"/>
      <c r="U674" s="20"/>
      <c r="V674" s="35"/>
      <c r="W674" s="34"/>
      <c r="X674" s="35"/>
      <c r="Y674" s="34"/>
    </row>
    <row r="675" spans="5:25">
      <c r="E675" s="35"/>
      <c r="F675" s="157"/>
      <c r="G675" s="35"/>
      <c r="H675" s="35"/>
      <c r="I675" s="35"/>
      <c r="J675" s="35"/>
      <c r="K675" s="19"/>
      <c r="L675" s="19"/>
      <c r="M675" s="19"/>
      <c r="N675" s="20"/>
      <c r="O675" s="19"/>
      <c r="P675" s="20"/>
      <c r="Q675" s="34"/>
      <c r="R675" s="20"/>
      <c r="S675" s="20"/>
      <c r="T675" s="20"/>
      <c r="U675" s="20"/>
      <c r="V675" s="35"/>
      <c r="W675" s="34"/>
      <c r="X675" s="35"/>
      <c r="Y675" s="34"/>
    </row>
    <row r="676" spans="5:25">
      <c r="E676" s="35"/>
      <c r="F676" s="157"/>
      <c r="G676" s="35"/>
      <c r="H676" s="35"/>
      <c r="I676" s="35"/>
      <c r="J676" s="35"/>
      <c r="K676" s="19"/>
      <c r="L676" s="19"/>
      <c r="M676" s="19"/>
      <c r="N676" s="20"/>
      <c r="O676" s="19"/>
      <c r="P676" s="20"/>
      <c r="Q676" s="34"/>
      <c r="R676" s="20"/>
      <c r="S676" s="20"/>
      <c r="T676" s="20"/>
      <c r="U676" s="20"/>
      <c r="V676" s="35"/>
      <c r="W676" s="34"/>
      <c r="X676" s="35"/>
      <c r="Y676" s="34"/>
    </row>
    <row r="677" spans="5:25">
      <c r="E677" s="35"/>
      <c r="F677" s="157"/>
      <c r="G677" s="35"/>
      <c r="H677" s="35"/>
      <c r="I677" s="35"/>
      <c r="J677" s="35"/>
      <c r="K677" s="19"/>
      <c r="L677" s="19"/>
      <c r="M677" s="19"/>
      <c r="N677" s="20"/>
      <c r="O677" s="19"/>
      <c r="P677" s="20"/>
      <c r="Q677" s="34"/>
      <c r="R677" s="20"/>
      <c r="S677" s="20"/>
      <c r="T677" s="20"/>
      <c r="U677" s="20"/>
      <c r="V677" s="35"/>
      <c r="W677" s="34"/>
      <c r="X677" s="35"/>
      <c r="Y677" s="34"/>
    </row>
    <row r="678" spans="5:25">
      <c r="E678" s="35"/>
      <c r="F678" s="157"/>
      <c r="G678" s="35"/>
      <c r="H678" s="35"/>
      <c r="I678" s="35"/>
      <c r="J678" s="35"/>
      <c r="K678" s="19"/>
      <c r="L678" s="19"/>
      <c r="M678" s="19"/>
      <c r="N678" s="20"/>
      <c r="O678" s="19"/>
      <c r="P678" s="20"/>
      <c r="Q678" s="34"/>
      <c r="R678" s="20"/>
      <c r="S678" s="20"/>
      <c r="T678" s="20"/>
      <c r="U678" s="20"/>
      <c r="V678" s="35"/>
      <c r="W678" s="34"/>
      <c r="X678" s="35"/>
      <c r="Y678" s="34"/>
    </row>
    <row r="679" spans="5:25">
      <c r="E679" s="35"/>
      <c r="F679" s="157"/>
      <c r="G679" s="35"/>
      <c r="H679" s="35"/>
      <c r="I679" s="35"/>
      <c r="J679" s="35"/>
      <c r="K679" s="19"/>
      <c r="L679" s="19"/>
      <c r="M679" s="19"/>
      <c r="N679" s="20"/>
      <c r="O679" s="19"/>
      <c r="P679" s="20"/>
      <c r="Q679" s="34"/>
      <c r="R679" s="20"/>
      <c r="S679" s="20"/>
      <c r="T679" s="20"/>
      <c r="U679" s="20"/>
      <c r="V679" s="35"/>
      <c r="W679" s="34"/>
      <c r="X679" s="35"/>
      <c r="Y679" s="34"/>
    </row>
    <row r="680" spans="5:25">
      <c r="E680" s="35"/>
      <c r="F680" s="157"/>
      <c r="G680" s="35"/>
      <c r="H680" s="35"/>
      <c r="I680" s="35"/>
      <c r="J680" s="35"/>
      <c r="K680" s="19"/>
      <c r="L680" s="19"/>
      <c r="M680" s="19"/>
      <c r="N680" s="20"/>
      <c r="O680" s="19"/>
      <c r="P680" s="20"/>
      <c r="Q680" s="34"/>
      <c r="R680" s="20"/>
      <c r="S680" s="20"/>
      <c r="T680" s="20"/>
      <c r="U680" s="20"/>
      <c r="V680" s="35"/>
      <c r="W680" s="34"/>
      <c r="X680" s="35"/>
      <c r="Y680" s="34"/>
    </row>
    <row r="681" spans="5:25">
      <c r="E681" s="35"/>
      <c r="F681" s="157"/>
      <c r="G681" s="35"/>
      <c r="H681" s="35"/>
      <c r="I681" s="35"/>
      <c r="J681" s="35"/>
      <c r="K681" s="19"/>
      <c r="L681" s="19"/>
      <c r="M681" s="19"/>
      <c r="N681" s="20"/>
      <c r="O681" s="19"/>
      <c r="P681" s="20"/>
      <c r="Q681" s="34"/>
      <c r="R681" s="20"/>
      <c r="S681" s="20"/>
      <c r="T681" s="20"/>
      <c r="U681" s="20"/>
      <c r="V681" s="35"/>
      <c r="W681" s="34"/>
      <c r="X681" s="35"/>
      <c r="Y681" s="34"/>
    </row>
    <row r="682" spans="5:25">
      <c r="E682" s="35"/>
      <c r="F682" s="157"/>
      <c r="G682" s="35"/>
      <c r="H682" s="35"/>
      <c r="I682" s="35"/>
      <c r="J682" s="35"/>
      <c r="K682" s="19"/>
      <c r="L682" s="19"/>
      <c r="M682" s="19"/>
      <c r="N682" s="20"/>
      <c r="O682" s="19"/>
      <c r="P682" s="20"/>
      <c r="Q682" s="34"/>
      <c r="R682" s="20"/>
      <c r="S682" s="20"/>
      <c r="T682" s="20"/>
      <c r="U682" s="20"/>
      <c r="V682" s="35"/>
      <c r="W682" s="34"/>
      <c r="X682" s="35"/>
      <c r="Y682" s="34"/>
    </row>
    <row r="683" spans="5:25">
      <c r="E683" s="35"/>
      <c r="F683" s="157"/>
      <c r="G683" s="35"/>
      <c r="H683" s="35"/>
      <c r="I683" s="35"/>
      <c r="J683" s="35"/>
      <c r="K683" s="19"/>
      <c r="L683" s="19"/>
      <c r="M683" s="19"/>
      <c r="N683" s="20"/>
      <c r="O683" s="19"/>
      <c r="P683" s="20"/>
      <c r="Q683" s="34"/>
      <c r="R683" s="20"/>
      <c r="S683" s="20"/>
      <c r="T683" s="20"/>
      <c r="U683" s="20"/>
      <c r="V683" s="35"/>
      <c r="W683" s="34"/>
      <c r="X683" s="35"/>
      <c r="Y683" s="34"/>
    </row>
    <row r="684" spans="5:25">
      <c r="E684" s="35"/>
      <c r="F684" s="157"/>
      <c r="G684" s="35"/>
      <c r="H684" s="35"/>
      <c r="I684" s="35"/>
      <c r="J684" s="35"/>
      <c r="K684" s="19"/>
      <c r="L684" s="19"/>
      <c r="M684" s="19"/>
      <c r="N684" s="20"/>
      <c r="O684" s="19"/>
      <c r="P684" s="20"/>
      <c r="Q684" s="34"/>
      <c r="R684" s="20"/>
      <c r="S684" s="20"/>
      <c r="T684" s="20"/>
      <c r="U684" s="20"/>
      <c r="V684" s="35"/>
      <c r="W684" s="34"/>
      <c r="X684" s="35"/>
      <c r="Y684" s="34"/>
    </row>
    <row r="685" spans="5:25">
      <c r="E685" s="35"/>
      <c r="F685" s="157"/>
      <c r="G685" s="35"/>
      <c r="H685" s="35"/>
      <c r="I685" s="35"/>
      <c r="J685" s="35"/>
      <c r="K685" s="19"/>
      <c r="L685" s="19"/>
      <c r="M685" s="19"/>
      <c r="N685" s="20"/>
      <c r="O685" s="19"/>
      <c r="P685" s="20"/>
      <c r="Q685" s="34"/>
      <c r="R685" s="20"/>
      <c r="S685" s="20"/>
      <c r="T685" s="20"/>
      <c r="U685" s="20"/>
      <c r="V685" s="35"/>
      <c r="W685" s="34"/>
      <c r="X685" s="35"/>
      <c r="Y685" s="34"/>
    </row>
    <row r="686" spans="5:25">
      <c r="E686" s="35"/>
      <c r="F686" s="157"/>
      <c r="G686" s="35"/>
      <c r="H686" s="35"/>
      <c r="I686" s="35"/>
      <c r="J686" s="35"/>
      <c r="K686" s="19"/>
      <c r="L686" s="19"/>
      <c r="M686" s="19"/>
      <c r="N686" s="20"/>
      <c r="O686" s="19"/>
      <c r="P686" s="20"/>
      <c r="Q686" s="34"/>
      <c r="R686" s="20"/>
      <c r="S686" s="20"/>
      <c r="T686" s="20"/>
      <c r="U686" s="20"/>
      <c r="V686" s="35"/>
      <c r="W686" s="34"/>
      <c r="X686" s="35"/>
      <c r="Y686" s="34"/>
    </row>
    <row r="687" spans="5:25">
      <c r="E687" s="35"/>
      <c r="F687" s="157"/>
      <c r="G687" s="35"/>
      <c r="H687" s="35"/>
      <c r="I687" s="35"/>
      <c r="J687" s="35"/>
      <c r="K687" s="19"/>
      <c r="L687" s="19"/>
      <c r="M687" s="19"/>
      <c r="N687" s="20"/>
      <c r="O687" s="19"/>
      <c r="P687" s="20"/>
      <c r="Q687" s="34"/>
      <c r="R687" s="20"/>
      <c r="S687" s="20"/>
      <c r="T687" s="20"/>
      <c r="U687" s="20"/>
      <c r="V687" s="35"/>
      <c r="W687" s="34"/>
      <c r="X687" s="35"/>
      <c r="Y687" s="34"/>
    </row>
    <row r="688" spans="5:25">
      <c r="E688" s="35"/>
      <c r="F688" s="157"/>
      <c r="G688" s="35"/>
      <c r="H688" s="35"/>
      <c r="I688" s="35"/>
      <c r="J688" s="35"/>
      <c r="K688" s="19"/>
      <c r="L688" s="19"/>
      <c r="M688" s="19"/>
      <c r="N688" s="20"/>
      <c r="O688" s="19"/>
      <c r="P688" s="20"/>
      <c r="Q688" s="34"/>
      <c r="R688" s="20"/>
      <c r="S688" s="20"/>
      <c r="T688" s="20"/>
      <c r="U688" s="20"/>
      <c r="V688" s="35"/>
      <c r="W688" s="34"/>
      <c r="X688" s="35"/>
      <c r="Y688" s="34"/>
    </row>
    <row r="689" spans="5:25">
      <c r="E689" s="35"/>
      <c r="F689" s="157"/>
      <c r="G689" s="35"/>
      <c r="H689" s="35"/>
      <c r="I689" s="35"/>
      <c r="J689" s="35"/>
      <c r="K689" s="19"/>
      <c r="L689" s="19"/>
      <c r="M689" s="19"/>
      <c r="N689" s="20"/>
      <c r="O689" s="19"/>
      <c r="P689" s="20"/>
      <c r="Q689" s="34"/>
      <c r="R689" s="20"/>
      <c r="S689" s="20"/>
      <c r="T689" s="20"/>
      <c r="U689" s="20"/>
      <c r="V689" s="35"/>
      <c r="W689" s="34"/>
      <c r="X689" s="35"/>
      <c r="Y689" s="34"/>
    </row>
    <row r="690" spans="5:25">
      <c r="E690" s="35"/>
      <c r="F690" s="157"/>
      <c r="G690" s="35"/>
      <c r="H690" s="35"/>
      <c r="I690" s="35"/>
      <c r="J690" s="35"/>
      <c r="K690" s="19"/>
      <c r="L690" s="19"/>
      <c r="M690" s="19"/>
      <c r="N690" s="20"/>
      <c r="O690" s="19"/>
      <c r="P690" s="20"/>
      <c r="Q690" s="34"/>
      <c r="R690" s="20"/>
      <c r="S690" s="20"/>
      <c r="T690" s="20"/>
      <c r="U690" s="20"/>
      <c r="V690" s="35"/>
      <c r="W690" s="34"/>
      <c r="X690" s="35"/>
      <c r="Y690" s="34"/>
    </row>
    <row r="691" spans="5:25">
      <c r="E691" s="35"/>
      <c r="F691" s="157"/>
      <c r="G691" s="35"/>
      <c r="H691" s="35"/>
      <c r="I691" s="35"/>
      <c r="J691" s="35"/>
      <c r="K691" s="19"/>
      <c r="L691" s="19"/>
      <c r="M691" s="19"/>
      <c r="N691" s="20"/>
      <c r="O691" s="19"/>
      <c r="P691" s="20"/>
      <c r="Q691" s="34"/>
      <c r="R691" s="20"/>
      <c r="S691" s="20"/>
      <c r="T691" s="20"/>
      <c r="U691" s="20"/>
      <c r="V691" s="35"/>
      <c r="W691" s="34"/>
      <c r="X691" s="35"/>
      <c r="Y691" s="34"/>
    </row>
    <row r="692" spans="5:25">
      <c r="E692" s="35"/>
      <c r="F692" s="157"/>
      <c r="G692" s="35"/>
      <c r="H692" s="35"/>
      <c r="I692" s="35"/>
      <c r="J692" s="35"/>
      <c r="K692" s="19"/>
      <c r="L692" s="19"/>
      <c r="M692" s="19"/>
      <c r="N692" s="20"/>
      <c r="O692" s="19"/>
      <c r="P692" s="20"/>
      <c r="Q692" s="34"/>
      <c r="R692" s="20"/>
      <c r="S692" s="20"/>
      <c r="T692" s="20"/>
      <c r="U692" s="20"/>
      <c r="V692" s="35"/>
      <c r="W692" s="34"/>
      <c r="X692" s="35"/>
      <c r="Y692" s="34"/>
    </row>
    <row r="693" spans="5:25">
      <c r="E693" s="35"/>
      <c r="F693" s="157"/>
      <c r="G693" s="35"/>
      <c r="H693" s="35"/>
      <c r="I693" s="35"/>
      <c r="J693" s="35"/>
      <c r="K693" s="19"/>
      <c r="L693" s="19"/>
      <c r="M693" s="19"/>
      <c r="N693" s="20"/>
      <c r="O693" s="19"/>
      <c r="P693" s="20"/>
      <c r="Q693" s="34"/>
      <c r="R693" s="20"/>
      <c r="S693" s="20"/>
      <c r="T693" s="20"/>
      <c r="U693" s="20"/>
      <c r="V693" s="35"/>
      <c r="W693" s="34"/>
      <c r="X693" s="35"/>
      <c r="Y693" s="34"/>
    </row>
    <row r="694" spans="5:25">
      <c r="E694" s="35"/>
      <c r="F694" s="157"/>
      <c r="G694" s="35"/>
      <c r="H694" s="35"/>
      <c r="I694" s="35"/>
      <c r="J694" s="35"/>
      <c r="K694" s="19"/>
      <c r="L694" s="19"/>
      <c r="M694" s="19"/>
      <c r="N694" s="20"/>
      <c r="O694" s="19"/>
      <c r="P694" s="20"/>
      <c r="Q694" s="34"/>
      <c r="R694" s="20"/>
      <c r="S694" s="20"/>
      <c r="T694" s="20"/>
      <c r="U694" s="20"/>
      <c r="V694" s="35"/>
      <c r="W694" s="34"/>
      <c r="X694" s="35"/>
      <c r="Y694" s="34"/>
    </row>
    <row r="695" spans="5:25">
      <c r="E695" s="35"/>
      <c r="F695" s="157"/>
      <c r="G695" s="35"/>
      <c r="H695" s="35"/>
      <c r="I695" s="35"/>
      <c r="J695" s="35"/>
      <c r="K695" s="19"/>
      <c r="L695" s="19"/>
      <c r="M695" s="19"/>
      <c r="N695" s="20"/>
      <c r="O695" s="19"/>
      <c r="P695" s="20"/>
      <c r="Q695" s="34"/>
      <c r="R695" s="20"/>
      <c r="S695" s="20"/>
      <c r="T695" s="20"/>
      <c r="U695" s="20"/>
      <c r="V695" s="35"/>
      <c r="W695" s="34"/>
      <c r="X695" s="35"/>
      <c r="Y695" s="34"/>
    </row>
    <row r="696" spans="5:25">
      <c r="E696" s="35"/>
      <c r="F696" s="157"/>
      <c r="G696" s="35"/>
      <c r="H696" s="35"/>
      <c r="I696" s="35"/>
      <c r="J696" s="35"/>
      <c r="K696" s="19"/>
      <c r="L696" s="19"/>
      <c r="M696" s="19"/>
      <c r="N696" s="20"/>
      <c r="O696" s="19"/>
      <c r="P696" s="20"/>
      <c r="Q696" s="34"/>
      <c r="R696" s="20"/>
      <c r="S696" s="20"/>
      <c r="T696" s="20"/>
      <c r="U696" s="20"/>
      <c r="V696" s="35"/>
      <c r="W696" s="34"/>
      <c r="X696" s="35"/>
      <c r="Y696" s="34"/>
    </row>
    <row r="697" spans="5:25">
      <c r="E697" s="35"/>
      <c r="F697" s="157"/>
      <c r="G697" s="35"/>
      <c r="H697" s="35"/>
      <c r="I697" s="35"/>
      <c r="J697" s="35"/>
      <c r="K697" s="19"/>
      <c r="L697" s="19"/>
      <c r="M697" s="19"/>
      <c r="N697" s="20"/>
      <c r="O697" s="19"/>
      <c r="P697" s="20"/>
      <c r="Q697" s="34"/>
      <c r="R697" s="20"/>
      <c r="S697" s="20"/>
      <c r="T697" s="20"/>
      <c r="U697" s="20"/>
      <c r="V697" s="35"/>
      <c r="W697" s="34"/>
      <c r="X697" s="35"/>
      <c r="Y697" s="34"/>
    </row>
    <row r="698" spans="5:25">
      <c r="E698" s="35"/>
      <c r="F698" s="157"/>
      <c r="G698" s="35"/>
      <c r="H698" s="35"/>
      <c r="I698" s="35"/>
      <c r="J698" s="35"/>
      <c r="K698" s="19"/>
      <c r="L698" s="19"/>
      <c r="M698" s="19"/>
      <c r="N698" s="20"/>
      <c r="O698" s="19"/>
      <c r="P698" s="20"/>
      <c r="Q698" s="34"/>
      <c r="R698" s="20"/>
      <c r="S698" s="20"/>
      <c r="T698" s="20"/>
      <c r="U698" s="20"/>
      <c r="V698" s="35"/>
      <c r="W698" s="34"/>
      <c r="X698" s="35"/>
      <c r="Y698" s="34"/>
    </row>
    <row r="699" spans="5:25">
      <c r="E699" s="35"/>
      <c r="F699" s="157"/>
      <c r="G699" s="35"/>
      <c r="H699" s="35"/>
      <c r="I699" s="35"/>
      <c r="J699" s="35"/>
      <c r="K699" s="19"/>
      <c r="L699" s="19"/>
      <c r="M699" s="19"/>
      <c r="N699" s="20"/>
      <c r="O699" s="19"/>
      <c r="P699" s="20"/>
      <c r="Q699" s="34"/>
      <c r="R699" s="20"/>
      <c r="S699" s="20"/>
      <c r="T699" s="20"/>
      <c r="U699" s="20"/>
      <c r="V699" s="35"/>
      <c r="W699" s="34"/>
      <c r="X699" s="35"/>
      <c r="Y699" s="34"/>
    </row>
    <row r="700" spans="5:25">
      <c r="E700" s="35"/>
      <c r="F700" s="157"/>
      <c r="G700" s="35"/>
      <c r="H700" s="35"/>
      <c r="I700" s="35"/>
      <c r="J700" s="35"/>
      <c r="K700" s="19"/>
      <c r="L700" s="19"/>
      <c r="M700" s="19"/>
      <c r="N700" s="20"/>
      <c r="O700" s="19"/>
      <c r="P700" s="20"/>
      <c r="Q700" s="34"/>
      <c r="R700" s="20"/>
      <c r="S700" s="20"/>
      <c r="T700" s="20"/>
      <c r="U700" s="20"/>
      <c r="V700" s="35"/>
      <c r="W700" s="34"/>
      <c r="X700" s="35"/>
      <c r="Y700" s="34"/>
    </row>
    <row r="701" spans="5:25">
      <c r="E701" s="35"/>
      <c r="F701" s="157"/>
      <c r="G701" s="35"/>
      <c r="H701" s="35"/>
      <c r="I701" s="35"/>
      <c r="J701" s="35"/>
      <c r="K701" s="19"/>
      <c r="L701" s="19"/>
      <c r="M701" s="19"/>
      <c r="N701" s="20"/>
      <c r="O701" s="19"/>
      <c r="P701" s="20"/>
      <c r="Q701" s="34"/>
      <c r="R701" s="20"/>
      <c r="S701" s="20"/>
      <c r="T701" s="20"/>
      <c r="U701" s="20"/>
      <c r="V701" s="35"/>
      <c r="W701" s="34"/>
      <c r="X701" s="35"/>
      <c r="Y701" s="34"/>
    </row>
    <row r="702" spans="5:25">
      <c r="E702" s="35"/>
      <c r="F702" s="157"/>
      <c r="G702" s="35"/>
      <c r="H702" s="35"/>
      <c r="I702" s="35"/>
      <c r="J702" s="35"/>
      <c r="K702" s="19"/>
      <c r="L702" s="19"/>
      <c r="M702" s="19"/>
      <c r="N702" s="20"/>
      <c r="O702" s="19"/>
      <c r="P702" s="20"/>
      <c r="Q702" s="34"/>
      <c r="R702" s="20"/>
      <c r="S702" s="20"/>
      <c r="T702" s="20"/>
      <c r="U702" s="20"/>
      <c r="V702" s="35"/>
      <c r="W702" s="34"/>
      <c r="X702" s="35"/>
      <c r="Y702" s="34"/>
    </row>
    <row r="703" spans="5:25">
      <c r="E703" s="35"/>
      <c r="F703" s="157"/>
      <c r="G703" s="35"/>
      <c r="H703" s="35"/>
      <c r="I703" s="35"/>
      <c r="J703" s="35"/>
      <c r="K703" s="19"/>
      <c r="L703" s="19"/>
      <c r="M703" s="19"/>
      <c r="N703" s="20"/>
      <c r="O703" s="19"/>
      <c r="P703" s="20"/>
      <c r="Q703" s="34"/>
      <c r="R703" s="20"/>
      <c r="S703" s="20"/>
      <c r="T703" s="20"/>
      <c r="U703" s="20"/>
      <c r="V703" s="35"/>
      <c r="W703" s="34"/>
      <c r="X703" s="35"/>
      <c r="Y703" s="34"/>
    </row>
    <row r="704" spans="5:25">
      <c r="E704" s="35"/>
      <c r="F704" s="157"/>
      <c r="G704" s="35"/>
      <c r="H704" s="35"/>
      <c r="I704" s="35"/>
      <c r="J704" s="35"/>
      <c r="K704" s="19"/>
      <c r="L704" s="19"/>
      <c r="M704" s="19"/>
      <c r="N704" s="20"/>
      <c r="O704" s="19"/>
      <c r="P704" s="20"/>
      <c r="Q704" s="34"/>
      <c r="R704" s="20"/>
      <c r="S704" s="20"/>
      <c r="T704" s="20"/>
      <c r="U704" s="20"/>
      <c r="V704" s="35"/>
      <c r="W704" s="34"/>
      <c r="X704" s="35"/>
      <c r="Y704" s="34"/>
    </row>
    <row r="705" spans="5:25">
      <c r="E705" s="35"/>
      <c r="F705" s="157"/>
      <c r="G705" s="35"/>
      <c r="H705" s="35"/>
      <c r="I705" s="35"/>
      <c r="J705" s="35"/>
      <c r="K705" s="19"/>
      <c r="L705" s="19"/>
      <c r="M705" s="19"/>
      <c r="N705" s="20"/>
      <c r="O705" s="19"/>
      <c r="P705" s="20"/>
      <c r="Q705" s="34"/>
      <c r="R705" s="20"/>
      <c r="S705" s="20"/>
      <c r="T705" s="20"/>
      <c r="U705" s="20"/>
      <c r="V705" s="35"/>
      <c r="W705" s="34"/>
      <c r="X705" s="35"/>
      <c r="Y705" s="34"/>
    </row>
    <row r="706" spans="5:25">
      <c r="E706" s="35"/>
      <c r="F706" s="157"/>
      <c r="G706" s="35"/>
      <c r="H706" s="35"/>
      <c r="I706" s="35"/>
      <c r="J706" s="35"/>
      <c r="K706" s="19"/>
      <c r="L706" s="19"/>
      <c r="M706" s="19"/>
      <c r="N706" s="20"/>
      <c r="O706" s="19"/>
      <c r="P706" s="20"/>
      <c r="Q706" s="34"/>
      <c r="R706" s="20"/>
      <c r="S706" s="20"/>
      <c r="T706" s="20"/>
      <c r="U706" s="20"/>
      <c r="V706" s="35"/>
      <c r="W706" s="34"/>
      <c r="X706" s="35"/>
      <c r="Y706" s="34"/>
    </row>
    <row r="707" spans="5:25">
      <c r="E707" s="35"/>
      <c r="F707" s="157"/>
      <c r="G707" s="35"/>
      <c r="H707" s="35"/>
      <c r="I707" s="35"/>
      <c r="J707" s="35"/>
      <c r="K707" s="19"/>
      <c r="L707" s="19"/>
      <c r="M707" s="19"/>
      <c r="N707" s="20"/>
      <c r="O707" s="19"/>
      <c r="P707" s="20"/>
      <c r="Q707" s="34"/>
      <c r="R707" s="20"/>
      <c r="S707" s="20"/>
      <c r="T707" s="20"/>
      <c r="U707" s="20"/>
      <c r="V707" s="35"/>
      <c r="W707" s="34"/>
      <c r="X707" s="35"/>
      <c r="Y707" s="34"/>
    </row>
    <row r="708" spans="5:25">
      <c r="E708" s="35"/>
      <c r="F708" s="157"/>
      <c r="G708" s="35"/>
      <c r="H708" s="35"/>
      <c r="I708" s="35"/>
      <c r="J708" s="35"/>
      <c r="K708" s="19"/>
      <c r="L708" s="19"/>
      <c r="M708" s="19"/>
      <c r="N708" s="20"/>
      <c r="O708" s="19"/>
      <c r="P708" s="20"/>
      <c r="Q708" s="34"/>
      <c r="R708" s="20"/>
      <c r="S708" s="20"/>
      <c r="T708" s="20"/>
      <c r="U708" s="20"/>
      <c r="V708" s="35"/>
      <c r="W708" s="34"/>
      <c r="X708" s="35"/>
      <c r="Y708" s="34"/>
    </row>
    <row r="709" spans="5:25">
      <c r="E709" s="35"/>
      <c r="F709" s="157"/>
      <c r="G709" s="35"/>
      <c r="H709" s="35"/>
      <c r="I709" s="35"/>
      <c r="J709" s="35"/>
      <c r="K709" s="19"/>
      <c r="L709" s="19"/>
      <c r="M709" s="19"/>
      <c r="N709" s="20"/>
      <c r="O709" s="19"/>
      <c r="P709" s="20"/>
      <c r="Q709" s="34"/>
      <c r="R709" s="20"/>
      <c r="S709" s="20"/>
      <c r="T709" s="20"/>
      <c r="U709" s="20"/>
      <c r="V709" s="35"/>
      <c r="W709" s="34"/>
      <c r="X709" s="35"/>
      <c r="Y709" s="34"/>
    </row>
    <row r="710" spans="5:25">
      <c r="E710" s="35"/>
      <c r="F710" s="157"/>
      <c r="G710" s="35"/>
      <c r="H710" s="35"/>
      <c r="I710" s="35"/>
      <c r="J710" s="35"/>
      <c r="K710" s="19"/>
      <c r="L710" s="19"/>
      <c r="M710" s="19"/>
      <c r="N710" s="20"/>
      <c r="O710" s="19"/>
      <c r="P710" s="20"/>
      <c r="Q710" s="34"/>
      <c r="R710" s="20"/>
      <c r="S710" s="20"/>
      <c r="T710" s="20"/>
      <c r="U710" s="20"/>
      <c r="V710" s="35"/>
      <c r="W710" s="34"/>
      <c r="X710" s="35"/>
      <c r="Y710" s="34"/>
    </row>
    <row r="711" spans="5:25">
      <c r="E711" s="35"/>
      <c r="F711" s="157"/>
      <c r="G711" s="35"/>
      <c r="H711" s="35"/>
      <c r="I711" s="35"/>
      <c r="J711" s="35"/>
      <c r="K711" s="19"/>
      <c r="L711" s="19"/>
      <c r="M711" s="19"/>
      <c r="N711" s="20"/>
      <c r="O711" s="19"/>
      <c r="P711" s="20"/>
      <c r="Q711" s="34"/>
      <c r="R711" s="20"/>
      <c r="S711" s="20"/>
      <c r="T711" s="20"/>
      <c r="U711" s="20"/>
      <c r="V711" s="35"/>
      <c r="W711" s="34"/>
      <c r="X711" s="35"/>
      <c r="Y711" s="34"/>
    </row>
    <row r="712" spans="5:25">
      <c r="E712" s="35"/>
      <c r="F712" s="157"/>
      <c r="G712" s="35"/>
      <c r="H712" s="35"/>
      <c r="I712" s="35"/>
      <c r="J712" s="35"/>
      <c r="K712" s="19"/>
      <c r="L712" s="19"/>
      <c r="M712" s="19"/>
      <c r="N712" s="20"/>
      <c r="O712" s="19"/>
      <c r="P712" s="20"/>
      <c r="Q712" s="34"/>
      <c r="R712" s="20"/>
      <c r="S712" s="20"/>
      <c r="T712" s="20"/>
      <c r="U712" s="20"/>
      <c r="V712" s="35"/>
      <c r="W712" s="34"/>
      <c r="X712" s="35"/>
      <c r="Y712" s="34"/>
    </row>
    <row r="713" spans="5:25">
      <c r="E713" s="35"/>
      <c r="F713" s="157"/>
      <c r="G713" s="35"/>
      <c r="H713" s="35"/>
      <c r="I713" s="35"/>
      <c r="J713" s="35"/>
      <c r="K713" s="19"/>
      <c r="L713" s="19"/>
      <c r="M713" s="19"/>
      <c r="N713" s="20"/>
      <c r="O713" s="19"/>
      <c r="P713" s="20"/>
      <c r="Q713" s="34"/>
      <c r="R713" s="20"/>
      <c r="S713" s="20"/>
      <c r="T713" s="20"/>
      <c r="U713" s="20"/>
      <c r="V713" s="35"/>
      <c r="W713" s="34"/>
      <c r="X713" s="35"/>
      <c r="Y713" s="34"/>
    </row>
    <row r="714" spans="5:25">
      <c r="E714" s="35"/>
      <c r="F714" s="157"/>
      <c r="G714" s="35"/>
      <c r="H714" s="35"/>
      <c r="I714" s="35"/>
      <c r="J714" s="35"/>
      <c r="K714" s="19"/>
      <c r="L714" s="19"/>
      <c r="M714" s="19"/>
      <c r="N714" s="20"/>
      <c r="O714" s="19"/>
      <c r="P714" s="20"/>
      <c r="Q714" s="34"/>
      <c r="R714" s="20"/>
      <c r="S714" s="20"/>
      <c r="T714" s="20"/>
      <c r="U714" s="20"/>
      <c r="V714" s="35"/>
      <c r="W714" s="34"/>
      <c r="X714" s="35"/>
      <c r="Y714" s="34"/>
    </row>
    <row r="715" spans="5:25">
      <c r="E715" s="35"/>
      <c r="F715" s="157"/>
      <c r="G715" s="35"/>
      <c r="H715" s="35"/>
      <c r="I715" s="35"/>
      <c r="J715" s="35"/>
      <c r="K715" s="19"/>
      <c r="L715" s="19"/>
      <c r="M715" s="19"/>
      <c r="N715" s="20"/>
      <c r="O715" s="19"/>
      <c r="P715" s="20"/>
      <c r="Q715" s="34"/>
      <c r="R715" s="20"/>
      <c r="S715" s="20"/>
      <c r="T715" s="20"/>
      <c r="U715" s="20"/>
      <c r="V715" s="35"/>
      <c r="W715" s="34"/>
      <c r="X715" s="35"/>
      <c r="Y715" s="34"/>
    </row>
    <row r="716" spans="5:25">
      <c r="E716" s="35"/>
      <c r="F716" s="157"/>
      <c r="G716" s="35"/>
      <c r="H716" s="35"/>
      <c r="I716" s="35"/>
      <c r="J716" s="35"/>
      <c r="K716" s="19"/>
      <c r="L716" s="19"/>
      <c r="M716" s="19"/>
      <c r="N716" s="20"/>
      <c r="O716" s="19"/>
      <c r="P716" s="20"/>
      <c r="Q716" s="34"/>
      <c r="R716" s="20"/>
      <c r="S716" s="20"/>
      <c r="T716" s="20"/>
      <c r="U716" s="20"/>
      <c r="V716" s="35"/>
      <c r="W716" s="34"/>
      <c r="X716" s="35"/>
      <c r="Y716" s="34"/>
    </row>
    <row r="717" spans="5:25">
      <c r="E717" s="35"/>
      <c r="F717" s="157"/>
      <c r="G717" s="35"/>
      <c r="H717" s="35"/>
      <c r="I717" s="35"/>
      <c r="J717" s="35"/>
      <c r="K717" s="19"/>
      <c r="L717" s="19"/>
      <c r="M717" s="19"/>
      <c r="N717" s="20"/>
      <c r="O717" s="19"/>
      <c r="P717" s="20"/>
      <c r="Q717" s="34"/>
      <c r="R717" s="20"/>
      <c r="S717" s="20"/>
      <c r="T717" s="20"/>
      <c r="U717" s="20"/>
      <c r="V717" s="35"/>
      <c r="W717" s="34"/>
      <c r="X717" s="35"/>
      <c r="Y717" s="34"/>
    </row>
    <row r="718" spans="5:25">
      <c r="E718" s="35"/>
      <c r="F718" s="157"/>
      <c r="G718" s="35"/>
      <c r="H718" s="35"/>
      <c r="I718" s="35"/>
      <c r="J718" s="35"/>
      <c r="K718" s="19"/>
      <c r="L718" s="19"/>
      <c r="M718" s="19"/>
      <c r="N718" s="20"/>
      <c r="O718" s="19"/>
      <c r="P718" s="20"/>
      <c r="Q718" s="34"/>
      <c r="R718" s="20"/>
      <c r="S718" s="20"/>
      <c r="T718" s="20"/>
      <c r="U718" s="20"/>
      <c r="V718" s="35"/>
      <c r="W718" s="34"/>
      <c r="X718" s="35"/>
      <c r="Y718" s="34"/>
    </row>
    <row r="719" spans="5:25">
      <c r="E719" s="35"/>
      <c r="F719" s="157"/>
      <c r="G719" s="35"/>
      <c r="H719" s="35"/>
      <c r="I719" s="35"/>
      <c r="J719" s="35"/>
      <c r="K719" s="19"/>
      <c r="L719" s="19"/>
      <c r="M719" s="19"/>
      <c r="N719" s="20"/>
      <c r="O719" s="19"/>
      <c r="P719" s="20"/>
      <c r="Q719" s="34"/>
      <c r="R719" s="20"/>
      <c r="S719" s="20"/>
      <c r="T719" s="20"/>
      <c r="U719" s="20"/>
      <c r="V719" s="35"/>
      <c r="W719" s="34"/>
      <c r="X719" s="35"/>
      <c r="Y719" s="34"/>
    </row>
    <row r="720" spans="5:25">
      <c r="E720" s="35"/>
      <c r="F720" s="157"/>
      <c r="G720" s="35"/>
      <c r="H720" s="35"/>
      <c r="I720" s="35"/>
      <c r="J720" s="35"/>
      <c r="K720" s="19"/>
      <c r="L720" s="19"/>
      <c r="M720" s="19"/>
      <c r="N720" s="20"/>
      <c r="O720" s="19"/>
      <c r="P720" s="20"/>
      <c r="Q720" s="34"/>
      <c r="R720" s="20"/>
      <c r="S720" s="20"/>
      <c r="T720" s="20"/>
      <c r="U720" s="20"/>
      <c r="V720" s="35"/>
      <c r="W720" s="34"/>
      <c r="X720" s="35"/>
      <c r="Y720" s="34"/>
    </row>
    <row r="721" spans="5:25">
      <c r="E721" s="35"/>
      <c r="F721" s="157"/>
      <c r="G721" s="35"/>
      <c r="H721" s="35"/>
      <c r="I721" s="35"/>
      <c r="J721" s="35"/>
      <c r="K721" s="19"/>
      <c r="L721" s="19"/>
      <c r="M721" s="19"/>
      <c r="N721" s="20"/>
      <c r="O721" s="19"/>
      <c r="P721" s="20"/>
      <c r="Q721" s="34"/>
      <c r="R721" s="20"/>
      <c r="S721" s="20"/>
      <c r="T721" s="20"/>
      <c r="U721" s="20"/>
      <c r="V721" s="35"/>
      <c r="W721" s="34"/>
      <c r="X721" s="35"/>
      <c r="Y721" s="34"/>
    </row>
    <row r="722" spans="5:25">
      <c r="E722" s="35"/>
      <c r="F722" s="157"/>
      <c r="G722" s="35"/>
      <c r="H722" s="35"/>
      <c r="I722" s="35"/>
      <c r="J722" s="35"/>
      <c r="K722" s="19"/>
      <c r="L722" s="19"/>
      <c r="M722" s="19"/>
      <c r="N722" s="20"/>
      <c r="O722" s="19"/>
      <c r="P722" s="20"/>
      <c r="Q722" s="34"/>
      <c r="R722" s="20"/>
      <c r="S722" s="20"/>
      <c r="T722" s="20"/>
      <c r="U722" s="20"/>
      <c r="V722" s="35"/>
      <c r="W722" s="34"/>
      <c r="X722" s="35"/>
      <c r="Y722" s="34"/>
    </row>
    <row r="723" spans="5:25">
      <c r="E723" s="35"/>
      <c r="F723" s="157"/>
      <c r="G723" s="35"/>
      <c r="H723" s="35"/>
      <c r="I723" s="35"/>
      <c r="J723" s="35"/>
      <c r="K723" s="19"/>
      <c r="L723" s="19"/>
      <c r="M723" s="19"/>
      <c r="N723" s="20"/>
      <c r="O723" s="19"/>
      <c r="P723" s="20"/>
      <c r="Q723" s="34"/>
      <c r="R723" s="20"/>
      <c r="S723" s="20"/>
      <c r="T723" s="20"/>
      <c r="U723" s="20"/>
      <c r="V723" s="35"/>
      <c r="W723" s="34"/>
      <c r="X723" s="35"/>
      <c r="Y723" s="34"/>
    </row>
    <row r="724" spans="5:25">
      <c r="E724" s="35"/>
      <c r="F724" s="157"/>
      <c r="G724" s="35"/>
      <c r="H724" s="35"/>
      <c r="I724" s="35"/>
      <c r="J724" s="35"/>
      <c r="K724" s="19"/>
      <c r="L724" s="19"/>
      <c r="M724" s="19"/>
      <c r="N724" s="20"/>
      <c r="O724" s="19"/>
      <c r="P724" s="20"/>
      <c r="Q724" s="34"/>
      <c r="R724" s="20"/>
      <c r="S724" s="20"/>
      <c r="T724" s="20"/>
      <c r="U724" s="20"/>
      <c r="V724" s="35"/>
      <c r="W724" s="34"/>
      <c r="X724" s="35"/>
      <c r="Y724" s="34"/>
    </row>
    <row r="725" spans="5:25">
      <c r="E725" s="35"/>
      <c r="F725" s="157"/>
      <c r="G725" s="35"/>
      <c r="H725" s="35"/>
      <c r="I725" s="35"/>
      <c r="J725" s="35"/>
      <c r="K725" s="19"/>
      <c r="L725" s="19"/>
      <c r="M725" s="19"/>
      <c r="N725" s="20"/>
      <c r="O725" s="19"/>
      <c r="P725" s="20"/>
      <c r="Q725" s="34"/>
      <c r="R725" s="20"/>
      <c r="S725" s="20"/>
      <c r="T725" s="20"/>
      <c r="U725" s="20"/>
      <c r="V725" s="35"/>
      <c r="W725" s="34"/>
      <c r="X725" s="35"/>
      <c r="Y725" s="34"/>
    </row>
    <row r="726" spans="5:25">
      <c r="E726" s="35"/>
      <c r="F726" s="157"/>
      <c r="G726" s="35"/>
      <c r="H726" s="35"/>
      <c r="I726" s="35"/>
      <c r="J726" s="35"/>
      <c r="K726" s="19"/>
      <c r="L726" s="19"/>
      <c r="M726" s="19"/>
      <c r="N726" s="20"/>
      <c r="O726" s="19"/>
      <c r="P726" s="20"/>
      <c r="Q726" s="34"/>
      <c r="R726" s="20"/>
      <c r="S726" s="20"/>
      <c r="T726" s="20"/>
      <c r="U726" s="20"/>
      <c r="V726" s="35"/>
      <c r="W726" s="34"/>
      <c r="X726" s="35"/>
      <c r="Y726" s="34"/>
    </row>
    <row r="727" spans="5:25">
      <c r="E727" s="35"/>
      <c r="F727" s="157"/>
      <c r="G727" s="35"/>
      <c r="H727" s="35"/>
      <c r="I727" s="35"/>
      <c r="J727" s="35"/>
      <c r="K727" s="19"/>
      <c r="L727" s="19"/>
      <c r="M727" s="19"/>
      <c r="N727" s="20"/>
      <c r="O727" s="19"/>
      <c r="P727" s="20"/>
      <c r="Q727" s="34"/>
      <c r="R727" s="20"/>
      <c r="S727" s="20"/>
      <c r="T727" s="20"/>
      <c r="U727" s="20"/>
      <c r="V727" s="35"/>
      <c r="W727" s="34"/>
      <c r="X727" s="35"/>
      <c r="Y727" s="34"/>
    </row>
    <row r="728" spans="5:25">
      <c r="E728" s="35"/>
      <c r="F728" s="157"/>
      <c r="G728" s="35"/>
      <c r="H728" s="35"/>
      <c r="I728" s="35"/>
      <c r="J728" s="35"/>
      <c r="K728" s="19"/>
      <c r="L728" s="19"/>
      <c r="M728" s="19"/>
      <c r="N728" s="20"/>
      <c r="O728" s="19"/>
      <c r="P728" s="20"/>
      <c r="Q728" s="34"/>
      <c r="R728" s="20"/>
      <c r="S728" s="20"/>
      <c r="T728" s="20"/>
      <c r="U728" s="20"/>
      <c r="V728" s="35"/>
      <c r="W728" s="34"/>
      <c r="X728" s="35"/>
      <c r="Y728" s="34"/>
    </row>
    <row r="729" spans="5:25">
      <c r="E729" s="35"/>
      <c r="F729" s="157"/>
      <c r="G729" s="35"/>
      <c r="H729" s="35"/>
      <c r="I729" s="35"/>
      <c r="J729" s="35"/>
      <c r="K729" s="19"/>
      <c r="L729" s="19"/>
      <c r="M729" s="19"/>
      <c r="N729" s="20"/>
      <c r="O729" s="19"/>
      <c r="P729" s="20"/>
      <c r="Q729" s="34"/>
      <c r="R729" s="20"/>
      <c r="S729" s="20"/>
      <c r="T729" s="20"/>
      <c r="U729" s="20"/>
      <c r="V729" s="35"/>
      <c r="W729" s="34"/>
      <c r="X729" s="35"/>
      <c r="Y729" s="34"/>
    </row>
    <row r="730" spans="5:25">
      <c r="E730" s="35"/>
      <c r="F730" s="157"/>
      <c r="G730" s="35"/>
      <c r="H730" s="35"/>
      <c r="I730" s="35"/>
      <c r="J730" s="35"/>
      <c r="K730" s="19"/>
      <c r="L730" s="19"/>
      <c r="M730" s="19"/>
      <c r="N730" s="20"/>
      <c r="O730" s="19"/>
      <c r="P730" s="20"/>
      <c r="Q730" s="34"/>
      <c r="R730" s="20"/>
      <c r="S730" s="20"/>
      <c r="T730" s="20"/>
      <c r="U730" s="20"/>
      <c r="V730" s="35"/>
      <c r="W730" s="34"/>
      <c r="X730" s="35"/>
      <c r="Y730" s="34"/>
    </row>
    <row r="731" spans="5:25">
      <c r="E731" s="35"/>
      <c r="F731" s="157"/>
      <c r="G731" s="35"/>
      <c r="H731" s="35"/>
      <c r="I731" s="35"/>
      <c r="J731" s="35"/>
      <c r="K731" s="19"/>
      <c r="L731" s="19"/>
      <c r="M731" s="19"/>
      <c r="N731" s="20"/>
      <c r="O731" s="19"/>
      <c r="P731" s="20"/>
      <c r="Q731" s="34"/>
      <c r="R731" s="20"/>
      <c r="S731" s="20"/>
      <c r="T731" s="20"/>
      <c r="U731" s="20"/>
      <c r="V731" s="35"/>
      <c r="W731" s="34"/>
      <c r="X731" s="35"/>
      <c r="Y731" s="34"/>
    </row>
    <row r="732" spans="5:25">
      <c r="E732" s="35"/>
      <c r="F732" s="157"/>
      <c r="G732" s="35"/>
      <c r="H732" s="35"/>
      <c r="I732" s="35"/>
      <c r="J732" s="35"/>
      <c r="K732" s="19"/>
      <c r="L732" s="19"/>
      <c r="M732" s="19"/>
      <c r="N732" s="20"/>
      <c r="O732" s="19"/>
      <c r="P732" s="20"/>
      <c r="Q732" s="34"/>
      <c r="R732" s="20"/>
      <c r="S732" s="20"/>
      <c r="T732" s="20"/>
      <c r="U732" s="20"/>
      <c r="V732" s="35"/>
      <c r="W732" s="34"/>
      <c r="X732" s="35"/>
      <c r="Y732" s="34"/>
    </row>
    <row r="733" spans="5:25">
      <c r="E733" s="35"/>
      <c r="F733" s="157"/>
      <c r="G733" s="35"/>
      <c r="H733" s="35"/>
      <c r="I733" s="35"/>
      <c r="J733" s="35"/>
      <c r="K733" s="19"/>
      <c r="L733" s="19"/>
      <c r="M733" s="19"/>
      <c r="N733" s="20"/>
      <c r="O733" s="19"/>
      <c r="P733" s="20"/>
      <c r="Q733" s="34"/>
      <c r="R733" s="20"/>
      <c r="S733" s="20"/>
      <c r="T733" s="20"/>
      <c r="U733" s="20"/>
      <c r="V733" s="35"/>
      <c r="W733" s="34"/>
      <c r="X733" s="35"/>
      <c r="Y733" s="34"/>
    </row>
    <row r="734" spans="5:25">
      <c r="E734" s="35"/>
      <c r="F734" s="157"/>
      <c r="G734" s="35"/>
      <c r="H734" s="35"/>
      <c r="I734" s="35"/>
      <c r="J734" s="35"/>
      <c r="K734" s="19"/>
      <c r="L734" s="19"/>
      <c r="M734" s="19"/>
      <c r="N734" s="20"/>
      <c r="O734" s="19"/>
      <c r="P734" s="20"/>
      <c r="Q734" s="34"/>
      <c r="R734" s="20"/>
      <c r="S734" s="20"/>
      <c r="T734" s="20"/>
      <c r="U734" s="20"/>
      <c r="V734" s="35"/>
      <c r="W734" s="34"/>
      <c r="X734" s="35"/>
      <c r="Y734" s="34"/>
    </row>
    <row r="735" spans="5:25">
      <c r="E735" s="35"/>
      <c r="F735" s="157"/>
      <c r="G735" s="35"/>
      <c r="H735" s="35"/>
      <c r="I735" s="35"/>
      <c r="J735" s="35"/>
      <c r="K735" s="19"/>
      <c r="L735" s="19"/>
      <c r="M735" s="19"/>
      <c r="N735" s="20"/>
      <c r="O735" s="19"/>
      <c r="P735" s="20"/>
      <c r="Q735" s="34"/>
      <c r="R735" s="20"/>
      <c r="S735" s="20"/>
      <c r="T735" s="20"/>
      <c r="U735" s="20"/>
      <c r="V735" s="35"/>
      <c r="W735" s="34"/>
      <c r="X735" s="35"/>
      <c r="Y735" s="34"/>
    </row>
    <row r="736" spans="5:25">
      <c r="E736" s="35"/>
      <c r="F736" s="157"/>
      <c r="G736" s="35"/>
      <c r="H736" s="35"/>
      <c r="I736" s="35"/>
      <c r="J736" s="35"/>
      <c r="K736" s="19"/>
      <c r="L736" s="19"/>
      <c r="M736" s="19"/>
      <c r="N736" s="20"/>
      <c r="O736" s="19"/>
      <c r="P736" s="20"/>
      <c r="Q736" s="34"/>
      <c r="R736" s="20"/>
      <c r="S736" s="20"/>
      <c r="T736" s="20"/>
      <c r="U736" s="20"/>
      <c r="V736" s="35"/>
      <c r="W736" s="34"/>
      <c r="X736" s="35"/>
      <c r="Y736" s="34"/>
    </row>
    <row r="737" spans="5:25">
      <c r="E737" s="35"/>
      <c r="F737" s="157"/>
      <c r="G737" s="35"/>
      <c r="H737" s="35"/>
      <c r="I737" s="35"/>
      <c r="J737" s="35"/>
      <c r="K737" s="19"/>
      <c r="L737" s="19"/>
      <c r="M737" s="19"/>
      <c r="N737" s="20"/>
      <c r="O737" s="19"/>
      <c r="P737" s="20"/>
      <c r="Q737" s="34"/>
      <c r="R737" s="20"/>
      <c r="S737" s="20"/>
      <c r="T737" s="20"/>
      <c r="U737" s="20"/>
      <c r="V737" s="35"/>
      <c r="W737" s="34"/>
      <c r="X737" s="35"/>
      <c r="Y737" s="34"/>
    </row>
    <row r="738" spans="5:25">
      <c r="E738" s="35"/>
      <c r="F738" s="157"/>
      <c r="G738" s="35"/>
      <c r="H738" s="35"/>
      <c r="I738" s="35"/>
      <c r="J738" s="35"/>
      <c r="K738" s="19"/>
      <c r="L738" s="19"/>
      <c r="M738" s="19"/>
      <c r="N738" s="20"/>
      <c r="O738" s="19"/>
      <c r="P738" s="20"/>
      <c r="Q738" s="34"/>
      <c r="R738" s="20"/>
      <c r="S738" s="20"/>
      <c r="T738" s="20"/>
      <c r="U738" s="20"/>
      <c r="V738" s="35"/>
      <c r="W738" s="34"/>
      <c r="X738" s="35"/>
      <c r="Y738" s="34"/>
    </row>
    <row r="739" spans="5:25">
      <c r="E739" s="35"/>
      <c r="F739" s="157"/>
      <c r="G739" s="35"/>
      <c r="H739" s="35"/>
      <c r="I739" s="35"/>
      <c r="J739" s="35"/>
      <c r="K739" s="19"/>
      <c r="L739" s="19"/>
      <c r="M739" s="19"/>
      <c r="N739" s="20"/>
      <c r="O739" s="19"/>
      <c r="P739" s="20"/>
      <c r="Q739" s="34"/>
      <c r="R739" s="20"/>
      <c r="S739" s="20"/>
      <c r="T739" s="20"/>
      <c r="U739" s="20"/>
      <c r="V739" s="35"/>
      <c r="W739" s="34"/>
      <c r="X739" s="35"/>
      <c r="Y739" s="34"/>
    </row>
    <row r="740" spans="5:25">
      <c r="E740" s="35"/>
      <c r="F740" s="157"/>
      <c r="G740" s="35"/>
      <c r="H740" s="35"/>
      <c r="I740" s="35"/>
      <c r="J740" s="35"/>
      <c r="K740" s="19"/>
      <c r="L740" s="19"/>
      <c r="M740" s="19"/>
      <c r="N740" s="20"/>
      <c r="O740" s="19"/>
      <c r="P740" s="20"/>
      <c r="Q740" s="34"/>
      <c r="R740" s="20"/>
      <c r="S740" s="20"/>
      <c r="T740" s="20"/>
      <c r="U740" s="20"/>
      <c r="V740" s="35"/>
      <c r="W740" s="34"/>
      <c r="X740" s="35"/>
      <c r="Y740" s="34"/>
    </row>
    <row r="741" spans="5:25">
      <c r="E741" s="35"/>
      <c r="F741" s="157"/>
      <c r="G741" s="35"/>
      <c r="H741" s="35"/>
      <c r="I741" s="35"/>
      <c r="J741" s="35"/>
      <c r="K741" s="19"/>
      <c r="L741" s="19"/>
      <c r="M741" s="19"/>
      <c r="N741" s="20"/>
      <c r="O741" s="19"/>
      <c r="P741" s="20"/>
      <c r="Q741" s="34"/>
      <c r="R741" s="20"/>
      <c r="S741" s="20"/>
      <c r="T741" s="20"/>
      <c r="U741" s="20"/>
      <c r="V741" s="35"/>
      <c r="W741" s="34"/>
      <c r="X741" s="35"/>
      <c r="Y741" s="34"/>
    </row>
    <row r="742" spans="5:25">
      <c r="E742" s="35"/>
      <c r="F742" s="157"/>
      <c r="G742" s="35"/>
      <c r="H742" s="35"/>
      <c r="I742" s="35"/>
      <c r="J742" s="35"/>
      <c r="K742" s="19"/>
      <c r="L742" s="19"/>
      <c r="M742" s="19"/>
      <c r="N742" s="20"/>
      <c r="O742" s="19"/>
      <c r="P742" s="20"/>
      <c r="Q742" s="34"/>
      <c r="R742" s="20"/>
      <c r="S742" s="20"/>
      <c r="T742" s="20"/>
      <c r="U742" s="20"/>
      <c r="V742" s="35"/>
      <c r="W742" s="34"/>
      <c r="X742" s="35"/>
      <c r="Y742" s="34"/>
    </row>
    <row r="743" spans="5:25">
      <c r="E743" s="35"/>
      <c r="F743" s="157"/>
      <c r="G743" s="35"/>
      <c r="H743" s="35"/>
      <c r="I743" s="35"/>
      <c r="J743" s="35"/>
      <c r="K743" s="19"/>
      <c r="L743" s="19"/>
      <c r="M743" s="19"/>
      <c r="N743" s="20"/>
      <c r="O743" s="19"/>
      <c r="P743" s="20"/>
      <c r="Q743" s="34"/>
      <c r="R743" s="20"/>
      <c r="S743" s="20"/>
      <c r="T743" s="20"/>
      <c r="U743" s="20"/>
      <c r="V743" s="35"/>
      <c r="W743" s="34"/>
      <c r="X743" s="35"/>
      <c r="Y743" s="34"/>
    </row>
    <row r="744" spans="5:25">
      <c r="E744" s="35"/>
      <c r="F744" s="157"/>
      <c r="G744" s="35"/>
      <c r="H744" s="35"/>
      <c r="I744" s="35"/>
      <c r="J744" s="35"/>
      <c r="K744" s="19"/>
      <c r="L744" s="19"/>
      <c r="M744" s="19"/>
      <c r="N744" s="20"/>
      <c r="O744" s="19"/>
      <c r="P744" s="20"/>
      <c r="Q744" s="34"/>
      <c r="R744" s="20"/>
      <c r="S744" s="20"/>
      <c r="T744" s="20"/>
      <c r="U744" s="20"/>
      <c r="V744" s="35"/>
      <c r="W744" s="34"/>
      <c r="X744" s="35"/>
      <c r="Y744" s="34"/>
    </row>
    <row r="745" spans="5:25">
      <c r="E745" s="35"/>
      <c r="F745" s="157"/>
      <c r="G745" s="35"/>
      <c r="H745" s="35"/>
      <c r="I745" s="35"/>
      <c r="J745" s="35"/>
      <c r="K745" s="19"/>
      <c r="L745" s="19"/>
      <c r="M745" s="19"/>
      <c r="N745" s="20"/>
      <c r="O745" s="19"/>
      <c r="P745" s="20"/>
      <c r="Q745" s="34"/>
      <c r="R745" s="20"/>
      <c r="S745" s="20"/>
      <c r="T745" s="20"/>
      <c r="U745" s="20"/>
      <c r="V745" s="35"/>
      <c r="W745" s="34"/>
      <c r="X745" s="35"/>
      <c r="Y745" s="34"/>
    </row>
    <row r="746" spans="5:25">
      <c r="E746" s="35"/>
      <c r="F746" s="157"/>
      <c r="G746" s="35"/>
      <c r="H746" s="35"/>
      <c r="I746" s="35"/>
      <c r="J746" s="35"/>
      <c r="K746" s="19"/>
      <c r="L746" s="19"/>
      <c r="M746" s="19"/>
      <c r="N746" s="20"/>
      <c r="O746" s="19"/>
      <c r="P746" s="20"/>
      <c r="Q746" s="34"/>
      <c r="R746" s="20"/>
      <c r="S746" s="20"/>
      <c r="T746" s="20"/>
      <c r="U746" s="20"/>
      <c r="V746" s="35"/>
      <c r="W746" s="34"/>
      <c r="X746" s="35"/>
      <c r="Y746" s="34"/>
    </row>
    <row r="747" spans="5:25">
      <c r="E747" s="35"/>
      <c r="F747" s="157"/>
      <c r="G747" s="35"/>
      <c r="H747" s="35"/>
      <c r="I747" s="35"/>
      <c r="J747" s="35"/>
      <c r="K747" s="19"/>
      <c r="L747" s="19"/>
      <c r="M747" s="19"/>
      <c r="N747" s="20"/>
      <c r="O747" s="19"/>
      <c r="P747" s="20"/>
      <c r="Q747" s="34"/>
      <c r="R747" s="20"/>
      <c r="S747" s="20"/>
      <c r="T747" s="20"/>
      <c r="U747" s="20"/>
      <c r="V747" s="35"/>
      <c r="W747" s="34"/>
      <c r="X747" s="35"/>
      <c r="Y747" s="34"/>
    </row>
    <row r="748" spans="5:25">
      <c r="E748" s="35"/>
      <c r="F748" s="157"/>
      <c r="G748" s="35"/>
      <c r="H748" s="35"/>
      <c r="I748" s="35"/>
      <c r="J748" s="35"/>
      <c r="K748" s="19"/>
      <c r="L748" s="19"/>
      <c r="M748" s="19"/>
      <c r="N748" s="20"/>
      <c r="O748" s="19"/>
      <c r="P748" s="20"/>
      <c r="Q748" s="34"/>
      <c r="R748" s="20"/>
      <c r="S748" s="20"/>
      <c r="T748" s="20"/>
      <c r="U748" s="20"/>
      <c r="V748" s="35"/>
      <c r="W748" s="34"/>
      <c r="X748" s="35"/>
      <c r="Y748" s="34"/>
    </row>
    <row r="749" spans="5:25">
      <c r="E749" s="35"/>
      <c r="F749" s="157"/>
      <c r="G749" s="35"/>
      <c r="H749" s="35"/>
      <c r="I749" s="35"/>
      <c r="J749" s="35"/>
      <c r="K749" s="19"/>
      <c r="L749" s="19"/>
      <c r="M749" s="19"/>
      <c r="N749" s="20"/>
      <c r="O749" s="19"/>
      <c r="P749" s="20"/>
      <c r="Q749" s="34"/>
      <c r="R749" s="20"/>
      <c r="S749" s="20"/>
      <c r="T749" s="20"/>
      <c r="U749" s="20"/>
      <c r="V749" s="35"/>
      <c r="W749" s="34"/>
      <c r="X749" s="35"/>
      <c r="Y749" s="34"/>
    </row>
    <row r="750" spans="5:25">
      <c r="E750" s="35"/>
      <c r="F750" s="157"/>
      <c r="G750" s="35"/>
      <c r="H750" s="35"/>
      <c r="I750" s="35"/>
      <c r="J750" s="35"/>
      <c r="K750" s="19"/>
      <c r="L750" s="19"/>
      <c r="M750" s="19"/>
      <c r="N750" s="20"/>
      <c r="O750" s="19"/>
      <c r="P750" s="20"/>
      <c r="Q750" s="34"/>
      <c r="R750" s="20"/>
      <c r="S750" s="20"/>
      <c r="T750" s="20"/>
      <c r="U750" s="20"/>
      <c r="V750" s="35"/>
      <c r="W750" s="34"/>
      <c r="X750" s="35"/>
      <c r="Y750" s="34"/>
    </row>
    <row r="751" spans="5:25">
      <c r="E751" s="35"/>
      <c r="F751" s="157"/>
      <c r="G751" s="35"/>
      <c r="H751" s="35"/>
      <c r="I751" s="35"/>
      <c r="J751" s="35"/>
      <c r="K751" s="19"/>
      <c r="L751" s="19"/>
      <c r="M751" s="19"/>
      <c r="N751" s="20"/>
      <c r="O751" s="19"/>
      <c r="P751" s="20"/>
      <c r="Q751" s="34"/>
      <c r="R751" s="20"/>
      <c r="S751" s="20"/>
      <c r="T751" s="20"/>
      <c r="U751" s="20"/>
      <c r="V751" s="35"/>
      <c r="W751" s="34"/>
      <c r="X751" s="35"/>
      <c r="Y751" s="34"/>
    </row>
    <row r="752" spans="5:25">
      <c r="E752" s="35"/>
      <c r="F752" s="157"/>
      <c r="G752" s="35"/>
      <c r="H752" s="35"/>
      <c r="I752" s="35"/>
      <c r="J752" s="35"/>
      <c r="K752" s="19"/>
      <c r="L752" s="19"/>
      <c r="M752" s="19"/>
      <c r="N752" s="20"/>
      <c r="O752" s="19"/>
      <c r="P752" s="20"/>
      <c r="Q752" s="34"/>
      <c r="R752" s="20"/>
      <c r="S752" s="20"/>
      <c r="T752" s="20"/>
      <c r="U752" s="20"/>
      <c r="V752" s="35"/>
      <c r="W752" s="34"/>
      <c r="X752" s="35"/>
      <c r="Y752" s="34"/>
    </row>
    <row r="753" spans="5:25">
      <c r="E753" s="35"/>
      <c r="F753" s="157"/>
      <c r="G753" s="35"/>
      <c r="H753" s="35"/>
      <c r="I753" s="35"/>
      <c r="J753" s="35"/>
      <c r="K753" s="19"/>
      <c r="L753" s="19"/>
      <c r="M753" s="19"/>
      <c r="N753" s="20"/>
      <c r="O753" s="19"/>
      <c r="P753" s="20"/>
      <c r="Q753" s="34"/>
      <c r="R753" s="20"/>
      <c r="S753" s="20"/>
      <c r="T753" s="20"/>
      <c r="U753" s="20"/>
      <c r="V753" s="35"/>
      <c r="W753" s="34"/>
      <c r="X753" s="35"/>
      <c r="Y753" s="34"/>
    </row>
    <row r="754" spans="5:25">
      <c r="E754" s="35"/>
      <c r="F754" s="157"/>
      <c r="G754" s="35"/>
      <c r="H754" s="35"/>
      <c r="I754" s="35"/>
      <c r="J754" s="35"/>
      <c r="K754" s="19"/>
      <c r="L754" s="19"/>
      <c r="M754" s="19"/>
      <c r="N754" s="20"/>
      <c r="O754" s="19"/>
      <c r="P754" s="20"/>
      <c r="Q754" s="34"/>
      <c r="R754" s="20"/>
      <c r="S754" s="20"/>
      <c r="T754" s="20"/>
      <c r="U754" s="20"/>
      <c r="V754" s="35"/>
      <c r="W754" s="34"/>
      <c r="X754" s="35"/>
      <c r="Y754" s="34"/>
    </row>
    <row r="755" spans="5:25">
      <c r="E755" s="35"/>
      <c r="F755" s="157"/>
      <c r="G755" s="35"/>
      <c r="H755" s="35"/>
      <c r="I755" s="35"/>
      <c r="J755" s="35"/>
      <c r="K755" s="19"/>
      <c r="L755" s="19"/>
      <c r="M755" s="19"/>
      <c r="N755" s="20"/>
      <c r="O755" s="19"/>
      <c r="P755" s="20"/>
      <c r="Q755" s="34"/>
      <c r="R755" s="20"/>
      <c r="S755" s="20"/>
      <c r="T755" s="20"/>
      <c r="U755" s="20"/>
      <c r="V755" s="35"/>
      <c r="W755" s="34"/>
      <c r="X755" s="35"/>
      <c r="Y755" s="34"/>
    </row>
    <row r="756" spans="5:25">
      <c r="E756" s="35"/>
      <c r="F756" s="157"/>
      <c r="G756" s="35"/>
      <c r="H756" s="35"/>
      <c r="I756" s="35"/>
      <c r="J756" s="35"/>
      <c r="K756" s="19"/>
      <c r="L756" s="19"/>
      <c r="M756" s="19"/>
      <c r="N756" s="20"/>
      <c r="O756" s="19"/>
      <c r="P756" s="20"/>
      <c r="Q756" s="34"/>
      <c r="R756" s="20"/>
      <c r="S756" s="20"/>
      <c r="T756" s="20"/>
      <c r="U756" s="20"/>
      <c r="V756" s="35"/>
      <c r="W756" s="34"/>
      <c r="X756" s="35"/>
      <c r="Y756" s="34"/>
    </row>
    <row r="757" spans="5:25">
      <c r="E757" s="35"/>
      <c r="F757" s="157"/>
      <c r="G757" s="35"/>
      <c r="H757" s="35"/>
      <c r="I757" s="35"/>
      <c r="J757" s="35"/>
      <c r="K757" s="19"/>
      <c r="L757" s="19"/>
      <c r="M757" s="19"/>
      <c r="N757" s="20"/>
      <c r="O757" s="19"/>
      <c r="P757" s="20"/>
      <c r="Q757" s="34"/>
      <c r="R757" s="20"/>
      <c r="S757" s="20"/>
      <c r="T757" s="20"/>
      <c r="U757" s="20"/>
      <c r="V757" s="35"/>
      <c r="W757" s="34"/>
      <c r="X757" s="35"/>
      <c r="Y757" s="34"/>
    </row>
    <row r="758" spans="5:25">
      <c r="E758" s="35"/>
      <c r="F758" s="157"/>
      <c r="G758" s="35"/>
      <c r="H758" s="35"/>
      <c r="I758" s="35"/>
      <c r="J758" s="35"/>
      <c r="K758" s="19"/>
      <c r="L758" s="19"/>
      <c r="M758" s="19"/>
      <c r="N758" s="20"/>
      <c r="O758" s="19"/>
      <c r="P758" s="20"/>
      <c r="Q758" s="34"/>
      <c r="R758" s="20"/>
      <c r="S758" s="20"/>
      <c r="T758" s="20"/>
      <c r="U758" s="20"/>
      <c r="V758" s="35"/>
      <c r="W758" s="34"/>
      <c r="X758" s="35"/>
      <c r="Y758" s="34"/>
    </row>
    <row r="759" spans="5:25">
      <c r="E759" s="35"/>
      <c r="F759" s="157"/>
      <c r="G759" s="35"/>
      <c r="H759" s="35"/>
      <c r="I759" s="35"/>
      <c r="J759" s="35"/>
      <c r="K759" s="19"/>
      <c r="L759" s="19"/>
      <c r="M759" s="19"/>
      <c r="N759" s="20"/>
      <c r="O759" s="19"/>
      <c r="P759" s="20"/>
      <c r="Q759" s="34"/>
      <c r="R759" s="20"/>
      <c r="S759" s="20"/>
      <c r="T759" s="20"/>
      <c r="U759" s="20"/>
      <c r="V759" s="35"/>
      <c r="W759" s="34"/>
      <c r="X759" s="35"/>
      <c r="Y759" s="34"/>
    </row>
    <row r="760" spans="5:25">
      <c r="E760" s="35"/>
      <c r="F760" s="157"/>
      <c r="G760" s="35"/>
      <c r="H760" s="35"/>
      <c r="I760" s="35"/>
      <c r="J760" s="35"/>
      <c r="K760" s="19"/>
      <c r="L760" s="19"/>
      <c r="M760" s="19"/>
      <c r="N760" s="20"/>
      <c r="O760" s="19"/>
      <c r="P760" s="20"/>
      <c r="Q760" s="34"/>
      <c r="R760" s="20"/>
      <c r="S760" s="20"/>
      <c r="T760" s="20"/>
      <c r="U760" s="20"/>
      <c r="V760" s="35"/>
      <c r="W760" s="34"/>
      <c r="X760" s="35"/>
      <c r="Y760" s="34"/>
    </row>
    <row r="761" spans="5:25">
      <c r="E761" s="35"/>
      <c r="F761" s="157"/>
      <c r="G761" s="35"/>
      <c r="H761" s="35"/>
      <c r="I761" s="35"/>
      <c r="J761" s="35"/>
      <c r="K761" s="19"/>
      <c r="L761" s="19"/>
      <c r="M761" s="19"/>
      <c r="N761" s="20"/>
      <c r="O761" s="19"/>
      <c r="P761" s="20"/>
      <c r="Q761" s="34"/>
      <c r="R761" s="20"/>
      <c r="S761" s="20"/>
      <c r="T761" s="20"/>
      <c r="U761" s="20"/>
      <c r="V761" s="35"/>
      <c r="W761" s="34"/>
      <c r="X761" s="35"/>
      <c r="Y761" s="34"/>
    </row>
    <row r="762" spans="5:25">
      <c r="E762" s="35"/>
      <c r="F762" s="157"/>
      <c r="G762" s="35"/>
      <c r="H762" s="35"/>
      <c r="I762" s="35"/>
      <c r="J762" s="35"/>
      <c r="K762" s="19"/>
      <c r="L762" s="19"/>
      <c r="M762" s="19"/>
      <c r="N762" s="20"/>
      <c r="O762" s="19"/>
      <c r="P762" s="20"/>
      <c r="Q762" s="34"/>
      <c r="R762" s="20"/>
      <c r="S762" s="20"/>
      <c r="T762" s="20"/>
      <c r="U762" s="20"/>
      <c r="V762" s="35"/>
      <c r="W762" s="34"/>
      <c r="X762" s="35"/>
      <c r="Y762" s="34"/>
    </row>
    <row r="763" spans="5:25">
      <c r="E763" s="35"/>
      <c r="F763" s="157"/>
      <c r="G763" s="35"/>
      <c r="H763" s="35"/>
      <c r="I763" s="35"/>
      <c r="J763" s="35"/>
      <c r="K763" s="19"/>
      <c r="L763" s="19"/>
      <c r="M763" s="19"/>
      <c r="N763" s="20"/>
      <c r="O763" s="19"/>
      <c r="P763" s="20"/>
      <c r="Q763" s="34"/>
      <c r="R763" s="20"/>
      <c r="S763" s="20"/>
      <c r="T763" s="20"/>
      <c r="U763" s="20"/>
      <c r="V763" s="35"/>
      <c r="W763" s="34"/>
      <c r="X763" s="35"/>
      <c r="Y763" s="34"/>
    </row>
    <row r="764" spans="5:25">
      <c r="E764" s="35"/>
      <c r="F764" s="157"/>
      <c r="G764" s="35"/>
      <c r="H764" s="35"/>
      <c r="I764" s="35"/>
      <c r="J764" s="35"/>
      <c r="K764" s="19"/>
      <c r="L764" s="19"/>
      <c r="M764" s="19"/>
      <c r="N764" s="20"/>
      <c r="O764" s="19"/>
      <c r="P764" s="20"/>
      <c r="Q764" s="34"/>
      <c r="R764" s="20"/>
      <c r="S764" s="20"/>
      <c r="T764" s="20"/>
      <c r="U764" s="20"/>
      <c r="V764" s="35"/>
      <c r="W764" s="34"/>
      <c r="X764" s="35"/>
      <c r="Y764" s="34"/>
    </row>
    <row r="765" spans="5:25">
      <c r="E765" s="35"/>
      <c r="F765" s="157"/>
      <c r="G765" s="35"/>
      <c r="H765" s="35"/>
      <c r="I765" s="35"/>
      <c r="J765" s="35"/>
      <c r="K765" s="19"/>
      <c r="L765" s="19"/>
      <c r="M765" s="19"/>
      <c r="N765" s="20"/>
      <c r="O765" s="19"/>
      <c r="P765" s="20"/>
      <c r="Q765" s="34"/>
      <c r="R765" s="20"/>
      <c r="S765" s="20"/>
      <c r="T765" s="20"/>
      <c r="U765" s="20"/>
      <c r="V765" s="35"/>
      <c r="W765" s="34"/>
      <c r="X765" s="35"/>
      <c r="Y765" s="34"/>
    </row>
    <row r="766" spans="5:25">
      <c r="E766" s="35"/>
      <c r="F766" s="157"/>
      <c r="G766" s="35"/>
      <c r="H766" s="35"/>
      <c r="I766" s="35"/>
      <c r="J766" s="35"/>
      <c r="K766" s="19"/>
      <c r="L766" s="19"/>
      <c r="M766" s="19"/>
      <c r="N766" s="20"/>
      <c r="O766" s="19"/>
      <c r="P766" s="20"/>
      <c r="Q766" s="34"/>
      <c r="R766" s="20"/>
      <c r="S766" s="20"/>
      <c r="T766" s="20"/>
      <c r="U766" s="20"/>
      <c r="V766" s="35"/>
      <c r="W766" s="34"/>
      <c r="X766" s="35"/>
      <c r="Y766" s="34"/>
    </row>
    <row r="767" spans="5:25">
      <c r="E767" s="35"/>
      <c r="F767" s="157"/>
      <c r="G767" s="35"/>
      <c r="H767" s="35"/>
      <c r="I767" s="35"/>
      <c r="J767" s="35"/>
      <c r="K767" s="19"/>
      <c r="L767" s="19"/>
      <c r="M767" s="19"/>
      <c r="N767" s="20"/>
      <c r="O767" s="19"/>
      <c r="P767" s="20"/>
      <c r="Q767" s="34"/>
      <c r="R767" s="20"/>
      <c r="S767" s="20"/>
      <c r="T767" s="20"/>
      <c r="U767" s="20"/>
      <c r="V767" s="35"/>
      <c r="W767" s="34"/>
      <c r="X767" s="35"/>
      <c r="Y767" s="34"/>
    </row>
    <row r="768" spans="5:25">
      <c r="E768" s="35"/>
      <c r="F768" s="157"/>
      <c r="G768" s="35"/>
      <c r="H768" s="35"/>
      <c r="I768" s="35"/>
      <c r="J768" s="35"/>
      <c r="K768" s="19"/>
      <c r="L768" s="19"/>
      <c r="M768" s="19"/>
      <c r="N768" s="20"/>
      <c r="O768" s="19"/>
      <c r="P768" s="20"/>
      <c r="Q768" s="34"/>
      <c r="R768" s="20"/>
      <c r="S768" s="20"/>
      <c r="T768" s="20"/>
      <c r="U768" s="20"/>
      <c r="V768" s="35"/>
      <c r="W768" s="34"/>
      <c r="X768" s="35"/>
      <c r="Y768" s="34"/>
    </row>
    <row r="769" spans="5:25">
      <c r="E769" s="35"/>
      <c r="F769" s="157"/>
      <c r="G769" s="35"/>
      <c r="H769" s="35"/>
      <c r="I769" s="35"/>
      <c r="J769" s="35"/>
      <c r="K769" s="19"/>
      <c r="L769" s="19"/>
      <c r="M769" s="19"/>
      <c r="N769" s="20"/>
      <c r="O769" s="19"/>
      <c r="P769" s="20"/>
      <c r="Q769" s="34"/>
      <c r="R769" s="20"/>
      <c r="S769" s="20"/>
      <c r="T769" s="20"/>
      <c r="U769" s="20"/>
      <c r="V769" s="35"/>
      <c r="W769" s="34"/>
      <c r="X769" s="35"/>
      <c r="Y769" s="34"/>
    </row>
    <row r="770" spans="5:25">
      <c r="E770" s="35"/>
      <c r="F770" s="157"/>
      <c r="G770" s="35"/>
      <c r="H770" s="35"/>
      <c r="I770" s="35"/>
      <c r="J770" s="35"/>
      <c r="K770" s="19"/>
      <c r="L770" s="19"/>
      <c r="M770" s="19"/>
      <c r="N770" s="20"/>
      <c r="O770" s="19"/>
      <c r="P770" s="20"/>
      <c r="Q770" s="34"/>
      <c r="R770" s="20"/>
      <c r="S770" s="20"/>
      <c r="T770" s="20"/>
      <c r="U770" s="20"/>
      <c r="V770" s="35"/>
      <c r="W770" s="34"/>
      <c r="X770" s="35"/>
      <c r="Y770" s="34"/>
    </row>
    <row r="771" spans="5:25">
      <c r="E771" s="35"/>
      <c r="F771" s="157"/>
      <c r="G771" s="35"/>
      <c r="H771" s="35"/>
      <c r="I771" s="35"/>
      <c r="J771" s="35"/>
      <c r="K771" s="19"/>
      <c r="L771" s="19"/>
      <c r="M771" s="19"/>
      <c r="N771" s="20"/>
      <c r="O771" s="19"/>
      <c r="P771" s="20"/>
      <c r="Q771" s="34"/>
      <c r="R771" s="20"/>
      <c r="S771" s="20"/>
      <c r="T771" s="20"/>
      <c r="U771" s="20"/>
      <c r="V771" s="35"/>
      <c r="W771" s="34"/>
      <c r="X771" s="35"/>
      <c r="Y771" s="34"/>
    </row>
    <row r="772" spans="5:25">
      <c r="E772" s="35"/>
      <c r="F772" s="157"/>
      <c r="G772" s="35"/>
      <c r="H772" s="35"/>
      <c r="I772" s="35"/>
      <c r="J772" s="35"/>
      <c r="K772" s="19"/>
      <c r="L772" s="19"/>
      <c r="M772" s="19"/>
      <c r="N772" s="20"/>
      <c r="O772" s="19"/>
      <c r="P772" s="20"/>
      <c r="Q772" s="34"/>
      <c r="R772" s="20"/>
      <c r="S772" s="20"/>
      <c r="T772" s="20"/>
      <c r="U772" s="20"/>
      <c r="V772" s="35"/>
      <c r="W772" s="34"/>
      <c r="X772" s="35"/>
      <c r="Y772" s="34"/>
    </row>
    <row r="773" spans="5:25">
      <c r="E773" s="35"/>
      <c r="F773" s="157"/>
      <c r="G773" s="35"/>
      <c r="H773" s="35"/>
      <c r="I773" s="35"/>
      <c r="J773" s="35"/>
      <c r="K773" s="19"/>
      <c r="L773" s="19"/>
      <c r="M773" s="19"/>
      <c r="N773" s="20"/>
      <c r="O773" s="19"/>
      <c r="P773" s="20"/>
      <c r="Q773" s="34"/>
      <c r="R773" s="20"/>
      <c r="S773" s="20"/>
      <c r="T773" s="20"/>
      <c r="U773" s="20"/>
      <c r="V773" s="35"/>
      <c r="W773" s="34"/>
      <c r="X773" s="35"/>
      <c r="Y773" s="34"/>
    </row>
    <row r="774" spans="5:25">
      <c r="E774" s="35"/>
      <c r="F774" s="157"/>
      <c r="G774" s="35"/>
      <c r="H774" s="35"/>
      <c r="I774" s="35"/>
      <c r="J774" s="35"/>
      <c r="K774" s="19"/>
      <c r="L774" s="19"/>
      <c r="M774" s="19"/>
      <c r="N774" s="20"/>
      <c r="O774" s="19"/>
      <c r="P774" s="20"/>
      <c r="Q774" s="34"/>
      <c r="R774" s="20"/>
      <c r="S774" s="20"/>
      <c r="T774" s="20"/>
      <c r="U774" s="20"/>
      <c r="V774" s="35"/>
      <c r="W774" s="34"/>
      <c r="X774" s="35"/>
      <c r="Y774" s="34"/>
    </row>
    <row r="775" spans="5:25">
      <c r="E775" s="35"/>
      <c r="F775" s="157"/>
      <c r="G775" s="35"/>
      <c r="H775" s="35"/>
      <c r="I775" s="35"/>
      <c r="J775" s="35"/>
      <c r="K775" s="19"/>
      <c r="L775" s="19"/>
      <c r="M775" s="19"/>
      <c r="N775" s="20"/>
      <c r="O775" s="19"/>
      <c r="P775" s="20"/>
      <c r="Q775" s="34"/>
      <c r="R775" s="20"/>
      <c r="S775" s="20"/>
      <c r="T775" s="20"/>
      <c r="U775" s="20"/>
      <c r="V775" s="35"/>
      <c r="W775" s="34"/>
      <c r="X775" s="35"/>
      <c r="Y775" s="34"/>
    </row>
    <row r="776" spans="5:25">
      <c r="E776" s="35"/>
      <c r="F776" s="157"/>
      <c r="G776" s="35"/>
      <c r="H776" s="35"/>
      <c r="I776" s="35"/>
      <c r="J776" s="35"/>
      <c r="K776" s="19"/>
      <c r="L776" s="19"/>
      <c r="M776" s="19"/>
      <c r="N776" s="20"/>
      <c r="O776" s="19"/>
      <c r="P776" s="20"/>
      <c r="Q776" s="34"/>
      <c r="R776" s="20"/>
      <c r="S776" s="20"/>
      <c r="T776" s="20"/>
      <c r="U776" s="20"/>
      <c r="V776" s="35"/>
      <c r="W776" s="34"/>
      <c r="X776" s="35"/>
      <c r="Y776" s="34"/>
    </row>
    <row r="777" spans="5:25">
      <c r="E777" s="35"/>
      <c r="F777" s="157"/>
      <c r="G777" s="35"/>
      <c r="H777" s="35"/>
      <c r="I777" s="35"/>
      <c r="J777" s="35"/>
      <c r="K777" s="19"/>
      <c r="L777" s="19"/>
      <c r="M777" s="19"/>
      <c r="N777" s="20"/>
      <c r="O777" s="19"/>
      <c r="P777" s="20"/>
      <c r="Q777" s="34"/>
      <c r="R777" s="20"/>
      <c r="S777" s="20"/>
      <c r="T777" s="20"/>
      <c r="U777" s="20"/>
      <c r="V777" s="35"/>
      <c r="W777" s="34"/>
      <c r="X777" s="35"/>
      <c r="Y777" s="34"/>
    </row>
    <row r="778" spans="5:25">
      <c r="E778" s="35"/>
      <c r="F778" s="157"/>
      <c r="G778" s="35"/>
      <c r="H778" s="35"/>
      <c r="I778" s="35"/>
      <c r="J778" s="35"/>
      <c r="K778" s="19"/>
      <c r="L778" s="19"/>
      <c r="M778" s="19"/>
      <c r="N778" s="20"/>
      <c r="O778" s="19"/>
      <c r="P778" s="20"/>
      <c r="Q778" s="34"/>
      <c r="R778" s="20"/>
      <c r="S778" s="20"/>
      <c r="T778" s="20"/>
      <c r="U778" s="20"/>
      <c r="V778" s="35"/>
      <c r="W778" s="34"/>
      <c r="X778" s="35"/>
      <c r="Y778" s="34"/>
    </row>
    <row r="779" spans="5:25">
      <c r="E779" s="35"/>
      <c r="F779" s="157"/>
      <c r="G779" s="35"/>
      <c r="H779" s="35"/>
      <c r="I779" s="35"/>
      <c r="J779" s="35"/>
      <c r="K779" s="19"/>
      <c r="L779" s="19"/>
      <c r="M779" s="19"/>
      <c r="N779" s="20"/>
      <c r="O779" s="19"/>
      <c r="P779" s="20"/>
      <c r="Q779" s="34"/>
      <c r="R779" s="20"/>
      <c r="S779" s="20"/>
      <c r="T779" s="20"/>
      <c r="U779" s="20"/>
      <c r="V779" s="35"/>
      <c r="W779" s="34"/>
      <c r="X779" s="35"/>
      <c r="Y779" s="34"/>
    </row>
    <row r="780" spans="5:25">
      <c r="E780" s="35"/>
      <c r="F780" s="157"/>
      <c r="G780" s="35"/>
      <c r="H780" s="35"/>
      <c r="I780" s="35"/>
      <c r="J780" s="35"/>
      <c r="K780" s="19"/>
      <c r="L780" s="19"/>
      <c r="M780" s="19"/>
      <c r="N780" s="20"/>
      <c r="O780" s="19"/>
      <c r="P780" s="20"/>
      <c r="Q780" s="34"/>
      <c r="R780" s="20"/>
      <c r="S780" s="20"/>
      <c r="T780" s="20"/>
      <c r="U780" s="20"/>
      <c r="V780" s="35"/>
      <c r="W780" s="34"/>
      <c r="X780" s="35"/>
      <c r="Y780" s="34"/>
    </row>
    <row r="781" spans="5:25">
      <c r="E781" s="35"/>
      <c r="F781" s="157"/>
      <c r="G781" s="35"/>
      <c r="H781" s="35"/>
      <c r="I781" s="35"/>
      <c r="J781" s="35"/>
      <c r="K781" s="19"/>
      <c r="L781" s="19"/>
      <c r="M781" s="19"/>
      <c r="N781" s="20"/>
      <c r="O781" s="19"/>
      <c r="P781" s="20"/>
      <c r="Q781" s="34"/>
      <c r="R781" s="20"/>
      <c r="S781" s="20"/>
      <c r="T781" s="20"/>
      <c r="U781" s="20"/>
      <c r="V781" s="35"/>
      <c r="W781" s="34"/>
      <c r="X781" s="35"/>
      <c r="Y781" s="34"/>
    </row>
    <row r="782" spans="5:25">
      <c r="E782" s="35"/>
      <c r="F782" s="157"/>
      <c r="G782" s="35"/>
      <c r="H782" s="35"/>
      <c r="I782" s="35"/>
      <c r="J782" s="35"/>
      <c r="K782" s="19"/>
      <c r="L782" s="19"/>
      <c r="M782" s="19"/>
      <c r="N782" s="20"/>
      <c r="O782" s="19"/>
      <c r="P782" s="20"/>
      <c r="Q782" s="34"/>
      <c r="R782" s="20"/>
      <c r="S782" s="20"/>
      <c r="T782" s="20"/>
      <c r="U782" s="20"/>
      <c r="V782" s="35"/>
      <c r="W782" s="34"/>
      <c r="X782" s="35"/>
      <c r="Y782" s="34"/>
    </row>
    <row r="783" spans="5:25">
      <c r="E783" s="35"/>
      <c r="F783" s="157"/>
      <c r="G783" s="35"/>
      <c r="H783" s="35"/>
      <c r="I783" s="35"/>
      <c r="J783" s="35"/>
      <c r="K783" s="19"/>
      <c r="L783" s="19"/>
      <c r="M783" s="19"/>
      <c r="N783" s="20"/>
      <c r="O783" s="19"/>
      <c r="P783" s="20"/>
      <c r="Q783" s="34"/>
      <c r="R783" s="20"/>
      <c r="S783" s="20"/>
      <c r="T783" s="20"/>
      <c r="U783" s="20"/>
      <c r="V783" s="35"/>
      <c r="W783" s="34"/>
      <c r="X783" s="35"/>
      <c r="Y783" s="34"/>
    </row>
    <row r="784" spans="5:25">
      <c r="E784" s="35"/>
      <c r="F784" s="157"/>
      <c r="G784" s="35"/>
      <c r="H784" s="35"/>
      <c r="I784" s="35"/>
      <c r="J784" s="35"/>
      <c r="K784" s="19"/>
      <c r="L784" s="19"/>
      <c r="M784" s="19"/>
      <c r="N784" s="20"/>
      <c r="O784" s="19"/>
      <c r="P784" s="20"/>
      <c r="Q784" s="34"/>
      <c r="R784" s="20"/>
      <c r="S784" s="20"/>
      <c r="T784" s="20"/>
      <c r="U784" s="20"/>
      <c r="V784" s="35"/>
      <c r="W784" s="34"/>
      <c r="X784" s="35"/>
      <c r="Y784" s="34"/>
    </row>
    <row r="785" spans="5:25">
      <c r="E785" s="35"/>
      <c r="F785" s="157"/>
      <c r="G785" s="35"/>
      <c r="H785" s="35"/>
      <c r="I785" s="35"/>
      <c r="J785" s="35"/>
      <c r="K785" s="19"/>
      <c r="L785" s="19"/>
      <c r="M785" s="19"/>
      <c r="N785" s="20"/>
      <c r="O785" s="19"/>
      <c r="P785" s="20"/>
      <c r="Q785" s="34"/>
      <c r="R785" s="20"/>
      <c r="S785" s="20"/>
      <c r="T785" s="20"/>
      <c r="U785" s="20"/>
      <c r="V785" s="35"/>
      <c r="W785" s="34"/>
      <c r="X785" s="35"/>
      <c r="Y785" s="34"/>
    </row>
    <row r="786" spans="5:25">
      <c r="E786" s="35"/>
      <c r="F786" s="157"/>
      <c r="G786" s="35"/>
      <c r="H786" s="35"/>
      <c r="I786" s="35"/>
      <c r="J786" s="35"/>
      <c r="K786" s="19"/>
      <c r="L786" s="19"/>
      <c r="M786" s="19"/>
      <c r="N786" s="20"/>
      <c r="O786" s="19"/>
      <c r="P786" s="20"/>
      <c r="Q786" s="34"/>
      <c r="R786" s="20"/>
      <c r="S786" s="20"/>
      <c r="T786" s="20"/>
      <c r="U786" s="20"/>
      <c r="V786" s="35"/>
      <c r="W786" s="34"/>
      <c r="X786" s="35"/>
      <c r="Y786" s="34"/>
    </row>
    <row r="787" spans="5:25">
      <c r="E787" s="35"/>
      <c r="F787" s="157"/>
      <c r="G787" s="35"/>
      <c r="H787" s="35"/>
      <c r="I787" s="35"/>
      <c r="J787" s="35"/>
      <c r="K787" s="19"/>
      <c r="L787" s="19"/>
      <c r="M787" s="19"/>
      <c r="N787" s="20"/>
      <c r="O787" s="19"/>
      <c r="P787" s="20"/>
      <c r="Q787" s="34"/>
      <c r="R787" s="20"/>
      <c r="S787" s="20"/>
      <c r="T787" s="20"/>
      <c r="U787" s="20"/>
      <c r="V787" s="35"/>
      <c r="W787" s="34"/>
      <c r="X787" s="35"/>
      <c r="Y787" s="34"/>
    </row>
    <row r="788" spans="5:25">
      <c r="E788" s="35"/>
      <c r="F788" s="157"/>
      <c r="G788" s="35"/>
      <c r="H788" s="35"/>
      <c r="I788" s="35"/>
      <c r="J788" s="35"/>
      <c r="K788" s="19"/>
      <c r="L788" s="19"/>
      <c r="M788" s="19"/>
      <c r="N788" s="20"/>
      <c r="O788" s="19"/>
      <c r="P788" s="20"/>
      <c r="Q788" s="34"/>
      <c r="R788" s="20"/>
      <c r="S788" s="20"/>
      <c r="T788" s="20"/>
      <c r="U788" s="20"/>
      <c r="V788" s="35"/>
      <c r="W788" s="34"/>
      <c r="X788" s="35"/>
      <c r="Y788" s="34"/>
    </row>
    <row r="789" spans="5:25">
      <c r="E789" s="35"/>
      <c r="F789" s="157"/>
      <c r="G789" s="35"/>
      <c r="H789" s="35"/>
      <c r="I789" s="35"/>
      <c r="J789" s="35"/>
      <c r="K789" s="19"/>
      <c r="L789" s="19"/>
      <c r="M789" s="19"/>
      <c r="N789" s="20"/>
      <c r="O789" s="19"/>
      <c r="P789" s="20"/>
      <c r="Q789" s="34"/>
      <c r="R789" s="20"/>
      <c r="S789" s="20"/>
      <c r="T789" s="20"/>
      <c r="U789" s="20"/>
      <c r="V789" s="35"/>
      <c r="W789" s="34"/>
      <c r="X789" s="35"/>
      <c r="Y789" s="34"/>
    </row>
    <row r="790" spans="5:25">
      <c r="E790" s="35"/>
      <c r="F790" s="157"/>
      <c r="G790" s="35"/>
      <c r="H790" s="35"/>
      <c r="I790" s="35"/>
      <c r="J790" s="35"/>
      <c r="K790" s="19"/>
      <c r="L790" s="19"/>
      <c r="M790" s="19"/>
      <c r="N790" s="20"/>
      <c r="O790" s="19"/>
      <c r="P790" s="20"/>
      <c r="Q790" s="34"/>
      <c r="R790" s="20"/>
      <c r="S790" s="20"/>
      <c r="T790" s="20"/>
      <c r="U790" s="20"/>
      <c r="V790" s="35"/>
      <c r="W790" s="34"/>
      <c r="X790" s="35"/>
      <c r="Y790" s="34"/>
    </row>
    <row r="791" spans="5:25">
      <c r="E791" s="35"/>
      <c r="F791" s="157"/>
      <c r="G791" s="35"/>
      <c r="H791" s="35"/>
      <c r="I791" s="35"/>
      <c r="J791" s="35"/>
      <c r="K791" s="19"/>
      <c r="L791" s="19"/>
      <c r="M791" s="19"/>
      <c r="N791" s="20"/>
      <c r="O791" s="19"/>
      <c r="P791" s="20"/>
      <c r="Q791" s="34"/>
      <c r="R791" s="20"/>
      <c r="S791" s="20"/>
      <c r="T791" s="20"/>
      <c r="U791" s="20"/>
      <c r="V791" s="35"/>
      <c r="W791" s="34"/>
      <c r="X791" s="35"/>
      <c r="Y791" s="34"/>
    </row>
    <row r="792" spans="5:25">
      <c r="E792" s="35"/>
      <c r="F792" s="157"/>
      <c r="G792" s="35"/>
      <c r="H792" s="35"/>
      <c r="I792" s="35"/>
      <c r="J792" s="35"/>
      <c r="K792" s="19"/>
      <c r="L792" s="19"/>
      <c r="M792" s="19"/>
      <c r="N792" s="20"/>
      <c r="O792" s="19"/>
      <c r="P792" s="20"/>
      <c r="Q792" s="34"/>
      <c r="R792" s="20"/>
      <c r="S792" s="20"/>
      <c r="T792" s="20"/>
      <c r="U792" s="20"/>
      <c r="V792" s="35"/>
      <c r="W792" s="34"/>
      <c r="X792" s="35"/>
      <c r="Y792" s="34"/>
    </row>
    <row r="793" spans="5:25">
      <c r="E793" s="35"/>
      <c r="F793" s="157"/>
      <c r="G793" s="35"/>
      <c r="H793" s="35"/>
      <c r="I793" s="35"/>
      <c r="J793" s="35"/>
      <c r="K793" s="19"/>
      <c r="L793" s="19"/>
      <c r="M793" s="19"/>
      <c r="N793" s="20"/>
      <c r="O793" s="19"/>
      <c r="P793" s="20"/>
      <c r="Q793" s="34"/>
      <c r="R793" s="20"/>
      <c r="S793" s="20"/>
      <c r="T793" s="20"/>
      <c r="U793" s="20"/>
      <c r="V793" s="35"/>
      <c r="W793" s="34"/>
      <c r="X793" s="35"/>
      <c r="Y793" s="34"/>
    </row>
    <row r="794" spans="5:25">
      <c r="E794" s="35"/>
      <c r="F794" s="157"/>
      <c r="G794" s="35"/>
      <c r="H794" s="35"/>
      <c r="I794" s="35"/>
      <c r="J794" s="35"/>
      <c r="K794" s="19"/>
      <c r="L794" s="19"/>
      <c r="M794" s="19"/>
      <c r="N794" s="20"/>
      <c r="O794" s="19"/>
      <c r="P794" s="20"/>
      <c r="Q794" s="34"/>
      <c r="R794" s="20"/>
      <c r="S794" s="20"/>
      <c r="T794" s="20"/>
      <c r="U794" s="20"/>
      <c r="V794" s="35"/>
      <c r="W794" s="34"/>
      <c r="X794" s="35"/>
      <c r="Y794" s="34"/>
    </row>
    <row r="795" spans="5:25">
      <c r="E795" s="35"/>
      <c r="F795" s="157"/>
      <c r="G795" s="35"/>
      <c r="H795" s="35"/>
      <c r="I795" s="35"/>
      <c r="J795" s="35"/>
      <c r="K795" s="19"/>
      <c r="L795" s="19"/>
      <c r="M795" s="19"/>
      <c r="N795" s="20"/>
      <c r="O795" s="19"/>
      <c r="P795" s="20"/>
      <c r="Q795" s="34"/>
      <c r="R795" s="20"/>
      <c r="S795" s="20"/>
      <c r="T795" s="20"/>
      <c r="U795" s="20"/>
      <c r="V795" s="35"/>
      <c r="W795" s="34"/>
      <c r="X795" s="35"/>
      <c r="Y795" s="34"/>
    </row>
    <row r="796" spans="5:25">
      <c r="E796" s="35"/>
      <c r="F796" s="157"/>
      <c r="G796" s="35"/>
      <c r="H796" s="35"/>
      <c r="I796" s="35"/>
      <c r="J796" s="35"/>
      <c r="K796" s="19"/>
      <c r="L796" s="19"/>
      <c r="M796" s="19"/>
      <c r="N796" s="20"/>
      <c r="O796" s="19"/>
      <c r="P796" s="20"/>
      <c r="Q796" s="34"/>
      <c r="R796" s="20"/>
      <c r="S796" s="20"/>
      <c r="T796" s="20"/>
      <c r="U796" s="20"/>
      <c r="V796" s="35"/>
      <c r="W796" s="34"/>
      <c r="X796" s="35"/>
      <c r="Y796" s="34"/>
    </row>
    <row r="797" spans="5:25">
      <c r="E797" s="35"/>
      <c r="F797" s="157"/>
      <c r="G797" s="35"/>
      <c r="H797" s="35"/>
      <c r="I797" s="35"/>
      <c r="J797" s="35"/>
      <c r="K797" s="19"/>
      <c r="L797" s="19"/>
      <c r="M797" s="19"/>
      <c r="N797" s="20"/>
      <c r="O797" s="19"/>
      <c r="P797" s="20"/>
      <c r="Q797" s="34"/>
      <c r="R797" s="20"/>
      <c r="S797" s="20"/>
      <c r="T797" s="20"/>
      <c r="U797" s="20"/>
      <c r="V797" s="35"/>
      <c r="W797" s="34"/>
      <c r="X797" s="35"/>
      <c r="Y797" s="34"/>
    </row>
    <row r="798" spans="5:25">
      <c r="E798" s="35"/>
      <c r="F798" s="157"/>
      <c r="G798" s="35"/>
      <c r="H798" s="35"/>
      <c r="I798" s="35"/>
      <c r="J798" s="35"/>
      <c r="K798" s="19"/>
      <c r="L798" s="19"/>
      <c r="M798" s="19"/>
      <c r="N798" s="20"/>
      <c r="O798" s="19"/>
      <c r="P798" s="20"/>
      <c r="Q798" s="34"/>
      <c r="R798" s="20"/>
      <c r="S798" s="20"/>
      <c r="T798" s="20"/>
      <c r="U798" s="20"/>
      <c r="V798" s="35"/>
      <c r="W798" s="34"/>
      <c r="X798" s="35"/>
      <c r="Y798" s="34"/>
    </row>
    <row r="799" spans="5:25">
      <c r="E799" s="35"/>
      <c r="F799" s="157"/>
      <c r="G799" s="35"/>
      <c r="H799" s="35"/>
      <c r="I799" s="35"/>
      <c r="J799" s="35"/>
      <c r="K799" s="19"/>
      <c r="L799" s="19"/>
      <c r="M799" s="19"/>
      <c r="N799" s="20"/>
      <c r="O799" s="19"/>
      <c r="P799" s="20"/>
      <c r="Q799" s="34"/>
      <c r="R799" s="20"/>
      <c r="S799" s="20"/>
      <c r="T799" s="20"/>
      <c r="U799" s="20"/>
      <c r="V799" s="35"/>
      <c r="W799" s="34"/>
      <c r="X799" s="35"/>
      <c r="Y799" s="34"/>
    </row>
    <row r="800" spans="5:25">
      <c r="E800" s="35"/>
      <c r="F800" s="157"/>
      <c r="G800" s="35"/>
      <c r="H800" s="35"/>
      <c r="I800" s="35"/>
      <c r="J800" s="35"/>
      <c r="K800" s="19"/>
      <c r="L800" s="19"/>
      <c r="M800" s="19"/>
      <c r="N800" s="20"/>
      <c r="O800" s="19"/>
      <c r="P800" s="20"/>
      <c r="Q800" s="34"/>
      <c r="R800" s="20"/>
      <c r="S800" s="20"/>
      <c r="T800" s="20"/>
      <c r="U800" s="20"/>
      <c r="V800" s="35"/>
      <c r="W800" s="34"/>
      <c r="X800" s="35"/>
      <c r="Y800" s="34"/>
    </row>
    <row r="801" spans="5:25">
      <c r="E801" s="35"/>
      <c r="F801" s="157"/>
      <c r="G801" s="35"/>
      <c r="H801" s="35"/>
      <c r="I801" s="35"/>
      <c r="J801" s="35"/>
      <c r="K801" s="19"/>
      <c r="L801" s="19"/>
      <c r="M801" s="19"/>
      <c r="N801" s="20"/>
      <c r="O801" s="19"/>
      <c r="P801" s="20"/>
      <c r="Q801" s="34"/>
      <c r="R801" s="20"/>
      <c r="S801" s="20"/>
      <c r="T801" s="20"/>
      <c r="U801" s="20"/>
      <c r="V801" s="35"/>
      <c r="W801" s="34"/>
      <c r="X801" s="35"/>
      <c r="Y801" s="34"/>
    </row>
    <row r="802" spans="5:25">
      <c r="E802" s="35"/>
      <c r="F802" s="157"/>
      <c r="G802" s="35"/>
      <c r="H802" s="35"/>
      <c r="I802" s="35"/>
      <c r="J802" s="35"/>
      <c r="K802" s="19"/>
      <c r="L802" s="19"/>
      <c r="M802" s="19"/>
      <c r="N802" s="20"/>
      <c r="O802" s="19"/>
      <c r="P802" s="20"/>
      <c r="Q802" s="34"/>
      <c r="R802" s="20"/>
      <c r="S802" s="20"/>
      <c r="T802" s="20"/>
      <c r="U802" s="20"/>
      <c r="V802" s="35"/>
      <c r="W802" s="34"/>
      <c r="X802" s="35"/>
      <c r="Y802" s="34"/>
    </row>
    <row r="803" spans="5:25">
      <c r="E803" s="35"/>
      <c r="F803" s="157"/>
      <c r="G803" s="35"/>
      <c r="H803" s="35"/>
      <c r="I803" s="35"/>
      <c r="J803" s="35"/>
      <c r="K803" s="19"/>
      <c r="L803" s="19"/>
      <c r="M803" s="19"/>
      <c r="N803" s="20"/>
      <c r="O803" s="19"/>
      <c r="P803" s="20"/>
      <c r="Q803" s="34"/>
      <c r="R803" s="20"/>
      <c r="S803" s="20"/>
      <c r="T803" s="20"/>
      <c r="U803" s="20"/>
      <c r="V803" s="35"/>
      <c r="W803" s="34"/>
      <c r="X803" s="35"/>
      <c r="Y803" s="34"/>
    </row>
    <row r="804" spans="5:25">
      <c r="E804" s="35"/>
      <c r="F804" s="157"/>
      <c r="G804" s="35"/>
      <c r="H804" s="35"/>
      <c r="I804" s="35"/>
      <c r="J804" s="35"/>
      <c r="K804" s="19"/>
      <c r="L804" s="19"/>
      <c r="M804" s="19"/>
      <c r="N804" s="20"/>
      <c r="O804" s="19"/>
      <c r="P804" s="20"/>
      <c r="Q804" s="34"/>
      <c r="R804" s="20"/>
      <c r="S804" s="20"/>
      <c r="T804" s="20"/>
      <c r="U804" s="20"/>
      <c r="V804" s="35"/>
      <c r="W804" s="34"/>
      <c r="X804" s="35"/>
      <c r="Y804" s="34"/>
    </row>
    <row r="805" spans="5:25">
      <c r="E805" s="35"/>
      <c r="F805" s="157"/>
      <c r="G805" s="35"/>
      <c r="H805" s="35"/>
      <c r="I805" s="35"/>
      <c r="J805" s="35"/>
      <c r="K805" s="19"/>
      <c r="L805" s="19"/>
      <c r="M805" s="19"/>
      <c r="N805" s="20"/>
      <c r="O805" s="19"/>
      <c r="P805" s="20"/>
      <c r="Q805" s="34"/>
      <c r="R805" s="20"/>
      <c r="S805" s="20"/>
      <c r="T805" s="20"/>
      <c r="U805" s="20"/>
      <c r="V805" s="35"/>
      <c r="W805" s="34"/>
      <c r="X805" s="35"/>
      <c r="Y805" s="34"/>
    </row>
    <row r="806" spans="5:25">
      <c r="E806" s="35"/>
      <c r="F806" s="157"/>
      <c r="G806" s="35"/>
      <c r="H806" s="35"/>
      <c r="I806" s="35"/>
      <c r="J806" s="35"/>
      <c r="K806" s="19"/>
      <c r="L806" s="19"/>
      <c r="M806" s="19"/>
      <c r="N806" s="20"/>
      <c r="O806" s="19"/>
      <c r="P806" s="20"/>
      <c r="Q806" s="34"/>
      <c r="R806" s="20"/>
      <c r="S806" s="20"/>
      <c r="T806" s="20"/>
      <c r="U806" s="20"/>
      <c r="V806" s="35"/>
      <c r="W806" s="34"/>
      <c r="X806" s="35"/>
      <c r="Y806" s="34"/>
    </row>
    <row r="807" spans="5:25">
      <c r="E807" s="35"/>
      <c r="F807" s="157"/>
      <c r="G807" s="35"/>
      <c r="H807" s="35"/>
      <c r="I807" s="35"/>
      <c r="J807" s="35"/>
      <c r="K807" s="19"/>
      <c r="L807" s="19"/>
      <c r="M807" s="19"/>
      <c r="N807" s="20"/>
      <c r="O807" s="19"/>
      <c r="P807" s="20"/>
      <c r="Q807" s="34"/>
      <c r="R807" s="20"/>
      <c r="S807" s="20"/>
      <c r="T807" s="20"/>
      <c r="U807" s="20"/>
      <c r="V807" s="35"/>
      <c r="W807" s="34"/>
      <c r="X807" s="35"/>
      <c r="Y807" s="34"/>
    </row>
    <row r="808" spans="5:25">
      <c r="E808" s="35"/>
      <c r="F808" s="157"/>
      <c r="G808" s="35"/>
      <c r="H808" s="35"/>
      <c r="I808" s="35"/>
      <c r="J808" s="35"/>
      <c r="K808" s="19"/>
      <c r="L808" s="19"/>
      <c r="M808" s="19"/>
      <c r="N808" s="20"/>
      <c r="O808" s="19"/>
      <c r="P808" s="20"/>
      <c r="Q808" s="34"/>
      <c r="R808" s="20"/>
      <c r="S808" s="20"/>
      <c r="T808" s="20"/>
      <c r="U808" s="20"/>
      <c r="V808" s="35"/>
      <c r="W808" s="34"/>
      <c r="X808" s="35"/>
      <c r="Y808" s="34"/>
    </row>
    <row r="809" spans="5:25">
      <c r="E809" s="35"/>
      <c r="F809" s="157"/>
      <c r="G809" s="35"/>
      <c r="H809" s="35"/>
      <c r="I809" s="35"/>
      <c r="J809" s="35"/>
      <c r="K809" s="19"/>
      <c r="L809" s="19"/>
      <c r="M809" s="19"/>
      <c r="N809" s="20"/>
      <c r="O809" s="19"/>
      <c r="P809" s="20"/>
      <c r="Q809" s="34"/>
      <c r="R809" s="20"/>
      <c r="S809" s="20"/>
      <c r="T809" s="20"/>
      <c r="U809" s="20"/>
      <c r="V809" s="35"/>
      <c r="W809" s="34"/>
      <c r="X809" s="35"/>
      <c r="Y809" s="34"/>
    </row>
    <row r="810" spans="5:25">
      <c r="E810" s="35"/>
      <c r="F810" s="157"/>
      <c r="G810" s="35"/>
      <c r="H810" s="35"/>
      <c r="I810" s="35"/>
      <c r="J810" s="35"/>
      <c r="K810" s="19"/>
      <c r="L810" s="19"/>
      <c r="M810" s="19"/>
      <c r="N810" s="20"/>
      <c r="O810" s="19"/>
      <c r="P810" s="20"/>
      <c r="Q810" s="34"/>
      <c r="R810" s="20"/>
      <c r="S810" s="20"/>
      <c r="T810" s="20"/>
      <c r="U810" s="20"/>
      <c r="V810" s="35"/>
      <c r="W810" s="34"/>
      <c r="X810" s="35"/>
      <c r="Y810" s="34"/>
    </row>
    <row r="811" spans="5:25">
      <c r="E811" s="35"/>
      <c r="F811" s="157"/>
      <c r="G811" s="35"/>
      <c r="H811" s="35"/>
      <c r="I811" s="35"/>
      <c r="J811" s="35"/>
      <c r="K811" s="19"/>
      <c r="L811" s="19"/>
      <c r="M811" s="19"/>
      <c r="N811" s="20"/>
      <c r="O811" s="19"/>
      <c r="P811" s="20"/>
      <c r="Q811" s="34"/>
      <c r="R811" s="20"/>
      <c r="S811" s="20"/>
      <c r="T811" s="20"/>
      <c r="U811" s="20"/>
      <c r="V811" s="35"/>
      <c r="W811" s="34"/>
      <c r="X811" s="35"/>
      <c r="Y811" s="34"/>
    </row>
    <row r="812" spans="5:25">
      <c r="E812" s="35"/>
      <c r="F812" s="157"/>
      <c r="G812" s="35"/>
      <c r="H812" s="35"/>
      <c r="I812" s="35"/>
      <c r="J812" s="35"/>
      <c r="K812" s="19"/>
      <c r="L812" s="19"/>
      <c r="M812" s="19"/>
      <c r="N812" s="20"/>
      <c r="O812" s="19"/>
      <c r="P812" s="20"/>
      <c r="Q812" s="34"/>
      <c r="R812" s="20"/>
      <c r="S812" s="20"/>
      <c r="T812" s="20"/>
      <c r="U812" s="20"/>
      <c r="V812" s="35"/>
      <c r="W812" s="34"/>
      <c r="X812" s="35"/>
      <c r="Y812" s="34"/>
    </row>
    <row r="813" spans="5:25">
      <c r="E813" s="35"/>
      <c r="F813" s="157"/>
      <c r="G813" s="35"/>
      <c r="H813" s="35"/>
      <c r="I813" s="35"/>
      <c r="J813" s="35"/>
      <c r="K813" s="19"/>
      <c r="L813" s="19"/>
      <c r="M813" s="19"/>
      <c r="N813" s="20"/>
      <c r="O813" s="19"/>
      <c r="P813" s="20"/>
      <c r="Q813" s="34"/>
      <c r="R813" s="20"/>
      <c r="S813" s="20"/>
      <c r="T813" s="20"/>
      <c r="U813" s="20"/>
      <c r="V813" s="35"/>
      <c r="W813" s="34"/>
      <c r="X813" s="35"/>
      <c r="Y813" s="34"/>
    </row>
    <row r="814" spans="5:25">
      <c r="E814" s="35"/>
      <c r="F814" s="157"/>
      <c r="G814" s="35"/>
      <c r="H814" s="35"/>
      <c r="I814" s="35"/>
      <c r="J814" s="35"/>
      <c r="K814" s="19"/>
      <c r="L814" s="19"/>
      <c r="M814" s="19"/>
      <c r="N814" s="20"/>
      <c r="O814" s="19"/>
      <c r="P814" s="20"/>
      <c r="Q814" s="34"/>
      <c r="R814" s="20"/>
      <c r="S814" s="20"/>
      <c r="T814" s="20"/>
      <c r="U814" s="20"/>
      <c r="V814" s="35"/>
      <c r="W814" s="34"/>
      <c r="X814" s="35"/>
      <c r="Y814" s="34"/>
    </row>
    <row r="815" spans="5:25">
      <c r="E815" s="35"/>
      <c r="F815" s="157"/>
      <c r="G815" s="35"/>
      <c r="H815" s="35"/>
      <c r="I815" s="35"/>
      <c r="J815" s="35"/>
      <c r="K815" s="19"/>
      <c r="L815" s="19"/>
      <c r="M815" s="19"/>
      <c r="N815" s="20"/>
      <c r="O815" s="19"/>
      <c r="P815" s="20"/>
      <c r="Q815" s="34"/>
      <c r="R815" s="20"/>
      <c r="S815" s="20"/>
      <c r="T815" s="20"/>
      <c r="U815" s="20"/>
      <c r="V815" s="35"/>
      <c r="W815" s="34"/>
      <c r="X815" s="35"/>
      <c r="Y815" s="34"/>
    </row>
    <row r="816" spans="5:25">
      <c r="E816" s="35"/>
      <c r="F816" s="157"/>
      <c r="G816" s="35"/>
      <c r="H816" s="35"/>
      <c r="I816" s="35"/>
      <c r="J816" s="35"/>
      <c r="K816" s="19"/>
      <c r="L816" s="19"/>
      <c r="M816" s="19"/>
      <c r="N816" s="20"/>
      <c r="O816" s="19"/>
      <c r="P816" s="20"/>
      <c r="Q816" s="34"/>
      <c r="R816" s="20"/>
      <c r="S816" s="20"/>
      <c r="T816" s="20"/>
      <c r="U816" s="20"/>
      <c r="V816" s="35"/>
      <c r="W816" s="34"/>
      <c r="X816" s="35"/>
      <c r="Y816" s="34"/>
    </row>
    <row r="817" spans="5:25">
      <c r="E817" s="35"/>
      <c r="F817" s="157"/>
      <c r="G817" s="35"/>
      <c r="H817" s="35"/>
      <c r="I817" s="35"/>
      <c r="J817" s="35"/>
      <c r="K817" s="19"/>
      <c r="L817" s="19"/>
      <c r="M817" s="19"/>
      <c r="N817" s="20"/>
      <c r="O817" s="19"/>
      <c r="P817" s="20"/>
      <c r="Q817" s="34"/>
      <c r="R817" s="20"/>
      <c r="S817" s="20"/>
      <c r="T817" s="20"/>
      <c r="U817" s="20"/>
      <c r="V817" s="35"/>
      <c r="W817" s="34"/>
      <c r="X817" s="35"/>
      <c r="Y817" s="34"/>
    </row>
    <row r="818" spans="5:25">
      <c r="E818" s="35"/>
      <c r="F818" s="157"/>
      <c r="G818" s="35"/>
      <c r="H818" s="35"/>
      <c r="I818" s="35"/>
      <c r="J818" s="35"/>
      <c r="K818" s="19"/>
      <c r="L818" s="19"/>
      <c r="M818" s="19"/>
      <c r="N818" s="20"/>
      <c r="O818" s="19"/>
      <c r="P818" s="20"/>
      <c r="Q818" s="34"/>
      <c r="R818" s="20"/>
      <c r="S818" s="20"/>
      <c r="T818" s="20"/>
      <c r="U818" s="20"/>
      <c r="V818" s="35"/>
      <c r="W818" s="34"/>
      <c r="X818" s="35"/>
      <c r="Y818" s="34"/>
    </row>
    <row r="819" spans="5:25">
      <c r="E819" s="35"/>
      <c r="F819" s="157"/>
      <c r="G819" s="35"/>
      <c r="H819" s="35"/>
      <c r="I819" s="35"/>
      <c r="J819" s="35"/>
      <c r="K819" s="19"/>
      <c r="L819" s="19"/>
      <c r="M819" s="19"/>
      <c r="N819" s="20"/>
      <c r="O819" s="19"/>
      <c r="P819" s="20"/>
      <c r="Q819" s="34"/>
      <c r="R819" s="20"/>
      <c r="S819" s="20"/>
      <c r="T819" s="20"/>
      <c r="U819" s="20"/>
      <c r="V819" s="35"/>
      <c r="W819" s="34"/>
      <c r="X819" s="35"/>
      <c r="Y819" s="34"/>
    </row>
    <row r="820" spans="5:25">
      <c r="E820" s="35"/>
      <c r="F820" s="157"/>
      <c r="G820" s="35"/>
      <c r="H820" s="35"/>
      <c r="I820" s="35"/>
      <c r="J820" s="35"/>
      <c r="K820" s="19"/>
      <c r="L820" s="19"/>
      <c r="M820" s="19"/>
      <c r="N820" s="20"/>
      <c r="O820" s="19"/>
      <c r="P820" s="20"/>
      <c r="Q820" s="34"/>
      <c r="R820" s="20"/>
      <c r="S820" s="20"/>
      <c r="T820" s="20"/>
      <c r="U820" s="20"/>
      <c r="V820" s="35"/>
      <c r="W820" s="34"/>
      <c r="X820" s="35"/>
      <c r="Y820" s="34"/>
    </row>
    <row r="821" spans="5:25">
      <c r="E821" s="35"/>
      <c r="F821" s="157"/>
      <c r="G821" s="35"/>
      <c r="H821" s="35"/>
      <c r="I821" s="35"/>
      <c r="J821" s="35"/>
      <c r="K821" s="19"/>
      <c r="L821" s="19"/>
      <c r="M821" s="19"/>
      <c r="N821" s="20"/>
      <c r="O821" s="19"/>
      <c r="P821" s="20"/>
      <c r="Q821" s="34"/>
      <c r="R821" s="20"/>
      <c r="S821" s="20"/>
      <c r="T821" s="20"/>
      <c r="U821" s="20"/>
      <c r="V821" s="35"/>
      <c r="W821" s="34"/>
      <c r="X821" s="35"/>
      <c r="Y821" s="34"/>
    </row>
    <row r="822" spans="5:25">
      <c r="E822" s="35"/>
      <c r="F822" s="157"/>
      <c r="G822" s="35"/>
      <c r="H822" s="35"/>
      <c r="I822" s="35"/>
      <c r="J822" s="35"/>
      <c r="K822" s="19"/>
      <c r="L822" s="19"/>
      <c r="M822" s="19"/>
      <c r="N822" s="20"/>
      <c r="O822" s="19"/>
      <c r="P822" s="20"/>
      <c r="Q822" s="34"/>
      <c r="R822" s="20"/>
      <c r="S822" s="20"/>
      <c r="T822" s="20"/>
      <c r="U822" s="20"/>
      <c r="V822" s="35"/>
      <c r="W822" s="34"/>
      <c r="X822" s="35"/>
      <c r="Y822" s="34"/>
    </row>
    <row r="823" spans="5:25">
      <c r="E823" s="35"/>
      <c r="F823" s="157"/>
      <c r="G823" s="35"/>
      <c r="H823" s="35"/>
      <c r="I823" s="35"/>
      <c r="J823" s="35"/>
      <c r="K823" s="19"/>
      <c r="L823" s="19"/>
      <c r="M823" s="19"/>
      <c r="N823" s="20"/>
      <c r="O823" s="19"/>
      <c r="P823" s="20"/>
      <c r="Q823" s="34"/>
      <c r="R823" s="20"/>
      <c r="S823" s="20"/>
      <c r="T823" s="20"/>
      <c r="U823" s="20"/>
      <c r="V823" s="35"/>
      <c r="W823" s="34"/>
      <c r="X823" s="35"/>
      <c r="Y823" s="34"/>
    </row>
    <row r="824" spans="5:25">
      <c r="E824" s="35"/>
      <c r="F824" s="157"/>
      <c r="G824" s="35"/>
      <c r="H824" s="35"/>
      <c r="I824" s="35"/>
      <c r="J824" s="35"/>
      <c r="K824" s="19"/>
      <c r="L824" s="19"/>
      <c r="M824" s="19"/>
      <c r="N824" s="20"/>
      <c r="O824" s="19"/>
      <c r="P824" s="20"/>
      <c r="Q824" s="34"/>
      <c r="R824" s="20"/>
      <c r="S824" s="20"/>
      <c r="T824" s="20"/>
      <c r="U824" s="20"/>
      <c r="V824" s="35"/>
      <c r="W824" s="34"/>
      <c r="X824" s="35"/>
      <c r="Y824" s="34"/>
    </row>
    <row r="825" spans="5:25">
      <c r="E825" s="35"/>
      <c r="F825" s="157"/>
      <c r="G825" s="35"/>
      <c r="H825" s="35"/>
      <c r="I825" s="35"/>
      <c r="J825" s="35"/>
      <c r="K825" s="19"/>
      <c r="L825" s="19"/>
      <c r="M825" s="19"/>
      <c r="N825" s="20"/>
      <c r="O825" s="19"/>
      <c r="P825" s="20"/>
      <c r="Q825" s="34"/>
      <c r="R825" s="20"/>
      <c r="S825" s="20"/>
      <c r="T825" s="20"/>
      <c r="U825" s="20"/>
      <c r="V825" s="35"/>
      <c r="W825" s="34"/>
      <c r="X825" s="35"/>
      <c r="Y825" s="34"/>
    </row>
    <row r="826" spans="5:25">
      <c r="E826" s="35"/>
      <c r="F826" s="157"/>
      <c r="G826" s="35"/>
      <c r="H826" s="35"/>
      <c r="I826" s="35"/>
      <c r="J826" s="35"/>
      <c r="K826" s="19"/>
      <c r="L826" s="19"/>
      <c r="M826" s="19"/>
      <c r="N826" s="20"/>
      <c r="O826" s="19"/>
      <c r="P826" s="20"/>
      <c r="Q826" s="34"/>
      <c r="R826" s="20"/>
      <c r="S826" s="20"/>
      <c r="T826" s="20"/>
      <c r="U826" s="20"/>
      <c r="V826" s="35"/>
      <c r="W826" s="34"/>
      <c r="X826" s="35"/>
      <c r="Y826" s="34"/>
    </row>
    <row r="827" spans="5:25">
      <c r="E827" s="35"/>
      <c r="F827" s="157"/>
      <c r="G827" s="35"/>
      <c r="H827" s="35"/>
      <c r="I827" s="35"/>
      <c r="J827" s="35"/>
      <c r="K827" s="19"/>
      <c r="L827" s="19"/>
      <c r="M827" s="19"/>
      <c r="N827" s="20"/>
      <c r="O827" s="19"/>
      <c r="P827" s="20"/>
      <c r="Q827" s="34"/>
      <c r="R827" s="20"/>
      <c r="S827" s="20"/>
      <c r="T827" s="20"/>
      <c r="U827" s="20"/>
      <c r="V827" s="35"/>
      <c r="W827" s="34"/>
      <c r="X827" s="35"/>
      <c r="Y827" s="34"/>
    </row>
    <row r="828" spans="5:25">
      <c r="E828" s="35"/>
      <c r="F828" s="157"/>
      <c r="G828" s="35"/>
      <c r="H828" s="35"/>
      <c r="I828" s="35"/>
      <c r="J828" s="35"/>
      <c r="K828" s="19"/>
      <c r="L828" s="19"/>
      <c r="M828" s="19"/>
      <c r="N828" s="20"/>
      <c r="O828" s="19"/>
      <c r="P828" s="20"/>
      <c r="Q828" s="34"/>
      <c r="R828" s="20"/>
      <c r="S828" s="20"/>
      <c r="T828" s="20"/>
      <c r="U828" s="20"/>
      <c r="V828" s="35"/>
      <c r="W828" s="34"/>
      <c r="X828" s="35"/>
      <c r="Y828" s="34"/>
    </row>
    <row r="829" spans="5:25">
      <c r="E829" s="35"/>
      <c r="F829" s="157"/>
      <c r="G829" s="35"/>
      <c r="H829" s="35"/>
      <c r="I829" s="35"/>
      <c r="J829" s="35"/>
      <c r="K829" s="19"/>
      <c r="L829" s="19"/>
      <c r="M829" s="19"/>
      <c r="N829" s="20"/>
      <c r="O829" s="19"/>
      <c r="P829" s="20"/>
      <c r="Q829" s="34"/>
      <c r="R829" s="20"/>
      <c r="S829" s="20"/>
      <c r="T829" s="20"/>
      <c r="U829" s="20"/>
      <c r="V829" s="35"/>
      <c r="W829" s="34"/>
      <c r="X829" s="35"/>
      <c r="Y829" s="34"/>
    </row>
    <row r="830" spans="5:25">
      <c r="E830" s="35"/>
      <c r="F830" s="157"/>
      <c r="G830" s="35"/>
      <c r="H830" s="35"/>
      <c r="I830" s="35"/>
      <c r="J830" s="35"/>
      <c r="K830" s="19"/>
      <c r="L830" s="19"/>
      <c r="M830" s="19"/>
      <c r="N830" s="20"/>
      <c r="O830" s="19"/>
      <c r="P830" s="20"/>
      <c r="Q830" s="34"/>
      <c r="R830" s="20"/>
      <c r="S830" s="20"/>
      <c r="T830" s="20"/>
      <c r="U830" s="20"/>
      <c r="V830" s="35"/>
      <c r="W830" s="34"/>
      <c r="X830" s="35"/>
      <c r="Y830" s="34"/>
    </row>
    <row r="831" spans="5:25">
      <c r="E831" s="35"/>
      <c r="F831" s="157"/>
      <c r="G831" s="35"/>
      <c r="H831" s="35"/>
      <c r="I831" s="35"/>
      <c r="J831" s="35"/>
      <c r="K831" s="19"/>
      <c r="L831" s="19"/>
      <c r="M831" s="19"/>
      <c r="N831" s="20"/>
      <c r="O831" s="19"/>
      <c r="P831" s="20"/>
      <c r="Q831" s="34"/>
      <c r="R831" s="20"/>
      <c r="S831" s="20"/>
      <c r="T831" s="20"/>
      <c r="U831" s="20"/>
      <c r="V831" s="35"/>
      <c r="W831" s="34"/>
      <c r="X831" s="35"/>
      <c r="Y831" s="34"/>
    </row>
    <row r="832" spans="5:25">
      <c r="E832" s="35"/>
      <c r="F832" s="157"/>
      <c r="G832" s="35"/>
      <c r="H832" s="35"/>
      <c r="I832" s="35"/>
      <c r="J832" s="35"/>
      <c r="K832" s="19"/>
      <c r="L832" s="19"/>
      <c r="M832" s="19"/>
      <c r="N832" s="20"/>
      <c r="O832" s="19"/>
      <c r="P832" s="20"/>
      <c r="Q832" s="34"/>
      <c r="R832" s="20"/>
      <c r="S832" s="20"/>
      <c r="T832" s="20"/>
      <c r="U832" s="20"/>
      <c r="V832" s="35"/>
      <c r="W832" s="34"/>
      <c r="X832" s="35"/>
      <c r="Y832" s="34"/>
    </row>
    <row r="833" spans="5:25">
      <c r="E833" s="35"/>
      <c r="F833" s="157"/>
      <c r="G833" s="35"/>
      <c r="H833" s="35"/>
      <c r="I833" s="35"/>
      <c r="J833" s="35"/>
      <c r="K833" s="19"/>
      <c r="L833" s="19"/>
      <c r="M833" s="19"/>
      <c r="N833" s="20"/>
      <c r="O833" s="19"/>
      <c r="P833" s="20"/>
      <c r="Q833" s="34"/>
      <c r="R833" s="20"/>
      <c r="S833" s="20"/>
      <c r="T833" s="20"/>
      <c r="U833" s="20"/>
      <c r="V833" s="35"/>
      <c r="W833" s="34"/>
      <c r="X833" s="35"/>
      <c r="Y833" s="34"/>
    </row>
    <row r="834" spans="5:25">
      <c r="E834" s="35"/>
      <c r="F834" s="157"/>
      <c r="G834" s="35"/>
      <c r="H834" s="35"/>
      <c r="I834" s="35"/>
      <c r="J834" s="35"/>
      <c r="K834" s="19"/>
      <c r="L834" s="19"/>
      <c r="M834" s="19"/>
      <c r="N834" s="20"/>
      <c r="O834" s="19"/>
      <c r="P834" s="20"/>
      <c r="Q834" s="34"/>
      <c r="R834" s="20"/>
      <c r="S834" s="20"/>
      <c r="T834" s="20"/>
      <c r="U834" s="20"/>
      <c r="V834" s="35"/>
      <c r="W834" s="34"/>
      <c r="X834" s="35"/>
      <c r="Y834" s="34"/>
    </row>
    <row r="835" spans="5:25">
      <c r="E835" s="35"/>
      <c r="F835" s="157"/>
      <c r="G835" s="35"/>
      <c r="H835" s="35"/>
      <c r="I835" s="35"/>
      <c r="J835" s="35"/>
      <c r="K835" s="19"/>
      <c r="L835" s="19"/>
      <c r="M835" s="19"/>
      <c r="N835" s="20"/>
      <c r="O835" s="19"/>
      <c r="P835" s="20"/>
      <c r="Q835" s="34"/>
      <c r="R835" s="20"/>
      <c r="S835" s="20"/>
      <c r="T835" s="20"/>
      <c r="U835" s="20"/>
      <c r="V835" s="35"/>
      <c r="W835" s="34"/>
      <c r="X835" s="35"/>
      <c r="Y835" s="34"/>
    </row>
    <row r="836" spans="5:25">
      <c r="E836" s="35"/>
      <c r="F836" s="157"/>
      <c r="G836" s="35"/>
      <c r="H836" s="35"/>
      <c r="I836" s="35"/>
      <c r="J836" s="35"/>
      <c r="K836" s="19"/>
      <c r="L836" s="19"/>
      <c r="M836" s="19"/>
      <c r="N836" s="20"/>
      <c r="O836" s="19"/>
      <c r="P836" s="20"/>
      <c r="Q836" s="34"/>
      <c r="R836" s="20"/>
      <c r="S836" s="20"/>
      <c r="T836" s="20"/>
      <c r="U836" s="20"/>
      <c r="V836" s="35"/>
      <c r="W836" s="34"/>
      <c r="X836" s="35"/>
      <c r="Y836" s="34"/>
    </row>
    <row r="837" spans="5:25">
      <c r="E837" s="35"/>
      <c r="F837" s="157"/>
      <c r="G837" s="35"/>
      <c r="H837" s="35"/>
      <c r="I837" s="35"/>
      <c r="J837" s="35"/>
      <c r="K837" s="19"/>
      <c r="L837" s="19"/>
      <c r="M837" s="19"/>
      <c r="N837" s="20"/>
      <c r="O837" s="19"/>
      <c r="P837" s="20"/>
      <c r="Q837" s="34"/>
      <c r="R837" s="20"/>
      <c r="S837" s="20"/>
      <c r="T837" s="20"/>
      <c r="U837" s="20"/>
      <c r="V837" s="35"/>
      <c r="W837" s="34"/>
      <c r="X837" s="35"/>
      <c r="Y837" s="34"/>
    </row>
    <row r="838" spans="5:25">
      <c r="E838" s="35"/>
      <c r="F838" s="157"/>
      <c r="G838" s="35"/>
      <c r="H838" s="35"/>
      <c r="I838" s="35"/>
      <c r="J838" s="35"/>
      <c r="K838" s="19"/>
      <c r="L838" s="19"/>
      <c r="M838" s="19"/>
      <c r="N838" s="20"/>
      <c r="O838" s="19"/>
      <c r="P838" s="20"/>
      <c r="Q838" s="34"/>
      <c r="R838" s="20"/>
      <c r="S838" s="20"/>
      <c r="T838" s="20"/>
      <c r="U838" s="20"/>
      <c r="V838" s="35"/>
      <c r="W838" s="34"/>
      <c r="X838" s="35"/>
      <c r="Y838" s="34"/>
    </row>
    <row r="839" spans="5:25">
      <c r="E839" s="35"/>
      <c r="F839" s="157"/>
      <c r="G839" s="35"/>
      <c r="H839" s="35"/>
      <c r="I839" s="35"/>
      <c r="J839" s="35"/>
      <c r="K839" s="19"/>
      <c r="L839" s="19"/>
      <c r="M839" s="19"/>
      <c r="N839" s="20"/>
      <c r="O839" s="19"/>
      <c r="P839" s="20"/>
      <c r="Q839" s="34"/>
      <c r="R839" s="20"/>
      <c r="S839" s="20"/>
      <c r="T839" s="20"/>
      <c r="U839" s="20"/>
      <c r="V839" s="35"/>
      <c r="W839" s="34"/>
      <c r="X839" s="35"/>
      <c r="Y839" s="34"/>
    </row>
    <row r="840" spans="5:25">
      <c r="E840" s="35"/>
      <c r="F840" s="157"/>
      <c r="G840" s="35"/>
      <c r="H840" s="35"/>
      <c r="I840" s="35"/>
      <c r="J840" s="35"/>
      <c r="K840" s="19"/>
      <c r="L840" s="19"/>
      <c r="M840" s="19"/>
      <c r="N840" s="20"/>
      <c r="O840" s="19"/>
      <c r="P840" s="20"/>
      <c r="Q840" s="34"/>
      <c r="R840" s="20"/>
      <c r="S840" s="20"/>
      <c r="T840" s="20"/>
      <c r="U840" s="20"/>
      <c r="V840" s="35"/>
      <c r="W840" s="34"/>
      <c r="X840" s="35"/>
      <c r="Y840" s="34"/>
    </row>
    <row r="841" spans="5:25">
      <c r="E841" s="35"/>
      <c r="F841" s="157"/>
      <c r="G841" s="35"/>
      <c r="H841" s="35"/>
      <c r="I841" s="35"/>
      <c r="J841" s="35"/>
      <c r="K841" s="19"/>
      <c r="L841" s="19"/>
      <c r="M841" s="19"/>
      <c r="N841" s="20"/>
      <c r="O841" s="19"/>
      <c r="P841" s="20"/>
      <c r="Q841" s="34"/>
      <c r="R841" s="20"/>
      <c r="S841" s="20"/>
      <c r="T841" s="20"/>
      <c r="U841" s="20"/>
      <c r="V841" s="35"/>
      <c r="W841" s="34"/>
      <c r="X841" s="35"/>
      <c r="Y841" s="34"/>
    </row>
    <row r="842" spans="5:25">
      <c r="E842" s="35"/>
      <c r="F842" s="157"/>
      <c r="G842" s="35"/>
      <c r="H842" s="35"/>
      <c r="I842" s="35"/>
      <c r="J842" s="35"/>
      <c r="K842" s="19"/>
      <c r="L842" s="19"/>
      <c r="M842" s="19"/>
      <c r="N842" s="20"/>
      <c r="O842" s="19"/>
      <c r="P842" s="20"/>
      <c r="Q842" s="34"/>
      <c r="R842" s="20"/>
      <c r="S842" s="20"/>
      <c r="T842" s="20"/>
      <c r="U842" s="20"/>
      <c r="V842" s="35"/>
      <c r="W842" s="34"/>
      <c r="X842" s="35"/>
      <c r="Y842" s="34"/>
    </row>
    <row r="843" spans="5:25">
      <c r="E843" s="35"/>
      <c r="F843" s="157"/>
      <c r="G843" s="35"/>
      <c r="H843" s="35"/>
      <c r="I843" s="35"/>
      <c r="J843" s="35"/>
      <c r="K843" s="19"/>
      <c r="L843" s="19"/>
      <c r="M843" s="19"/>
      <c r="N843" s="20"/>
      <c r="O843" s="19"/>
      <c r="P843" s="20"/>
      <c r="Q843" s="34"/>
      <c r="R843" s="20"/>
      <c r="S843" s="20"/>
      <c r="T843" s="20"/>
      <c r="U843" s="20"/>
      <c r="V843" s="35"/>
      <c r="W843" s="34"/>
      <c r="X843" s="35"/>
      <c r="Y843" s="34"/>
    </row>
    <row r="844" spans="5:25">
      <c r="E844" s="35"/>
      <c r="F844" s="157"/>
      <c r="G844" s="35"/>
      <c r="H844" s="35"/>
      <c r="I844" s="35"/>
      <c r="J844" s="35"/>
      <c r="K844" s="19"/>
      <c r="L844" s="19"/>
      <c r="M844" s="19"/>
      <c r="N844" s="20"/>
      <c r="O844" s="19"/>
      <c r="P844" s="20"/>
      <c r="Q844" s="34"/>
      <c r="R844" s="20"/>
      <c r="S844" s="20"/>
      <c r="T844" s="20"/>
      <c r="U844" s="20"/>
      <c r="V844" s="35"/>
      <c r="W844" s="34"/>
      <c r="X844" s="35"/>
      <c r="Y844" s="34"/>
    </row>
    <row r="845" spans="5:25">
      <c r="E845" s="35"/>
      <c r="F845" s="157"/>
      <c r="G845" s="35"/>
      <c r="H845" s="35"/>
      <c r="I845" s="35"/>
      <c r="J845" s="35"/>
      <c r="K845" s="19"/>
      <c r="L845" s="19"/>
      <c r="M845" s="19"/>
      <c r="N845" s="20"/>
      <c r="O845" s="19"/>
      <c r="P845" s="20"/>
      <c r="Q845" s="34"/>
      <c r="R845" s="20"/>
      <c r="S845" s="20"/>
      <c r="T845" s="20"/>
      <c r="U845" s="20"/>
      <c r="V845" s="35"/>
      <c r="W845" s="34"/>
      <c r="X845" s="35"/>
      <c r="Y845" s="34"/>
    </row>
    <row r="846" spans="5:25">
      <c r="E846" s="35"/>
      <c r="F846" s="157"/>
      <c r="G846" s="35"/>
      <c r="H846" s="35"/>
      <c r="I846" s="35"/>
      <c r="J846" s="35"/>
      <c r="K846" s="19"/>
      <c r="L846" s="19"/>
      <c r="M846" s="19"/>
      <c r="N846" s="20"/>
      <c r="O846" s="19"/>
      <c r="P846" s="20"/>
      <c r="Q846" s="34"/>
      <c r="R846" s="20"/>
      <c r="S846" s="20"/>
      <c r="T846" s="20"/>
      <c r="U846" s="20"/>
      <c r="V846" s="35"/>
      <c r="W846" s="34"/>
      <c r="X846" s="35"/>
      <c r="Y846" s="34"/>
    </row>
    <row r="847" spans="5:25">
      <c r="E847" s="35"/>
      <c r="F847" s="157"/>
      <c r="G847" s="35"/>
      <c r="H847" s="35"/>
      <c r="I847" s="35"/>
      <c r="J847" s="35"/>
      <c r="K847" s="19"/>
      <c r="L847" s="19"/>
      <c r="M847" s="19"/>
      <c r="N847" s="20"/>
      <c r="O847" s="19"/>
      <c r="P847" s="20"/>
      <c r="Q847" s="34"/>
      <c r="R847" s="20"/>
      <c r="S847" s="20"/>
      <c r="T847" s="20"/>
      <c r="U847" s="20"/>
      <c r="V847" s="35"/>
      <c r="W847" s="34"/>
      <c r="X847" s="35"/>
      <c r="Y847" s="34"/>
    </row>
    <row r="848" spans="5:25">
      <c r="E848" s="35"/>
      <c r="F848" s="157"/>
      <c r="G848" s="35"/>
      <c r="H848" s="35"/>
      <c r="I848" s="35"/>
      <c r="J848" s="35"/>
      <c r="K848" s="19"/>
      <c r="L848" s="19"/>
      <c r="M848" s="19"/>
      <c r="N848" s="20"/>
      <c r="O848" s="19"/>
      <c r="P848" s="20"/>
      <c r="Q848" s="34"/>
      <c r="R848" s="20"/>
      <c r="S848" s="20"/>
      <c r="T848" s="20"/>
      <c r="U848" s="20"/>
      <c r="V848" s="35"/>
      <c r="W848" s="34"/>
      <c r="X848" s="35"/>
      <c r="Y848" s="34"/>
    </row>
    <row r="849" spans="5:25">
      <c r="E849" s="35"/>
      <c r="F849" s="157"/>
      <c r="G849" s="35"/>
      <c r="H849" s="35"/>
      <c r="I849" s="35"/>
      <c r="J849" s="35"/>
      <c r="K849" s="19"/>
      <c r="L849" s="19"/>
      <c r="M849" s="19"/>
      <c r="N849" s="20"/>
      <c r="O849" s="19"/>
      <c r="P849" s="20"/>
      <c r="Q849" s="34"/>
      <c r="R849" s="20"/>
      <c r="S849" s="20"/>
      <c r="T849" s="20"/>
      <c r="U849" s="20"/>
      <c r="V849" s="35"/>
      <c r="W849" s="34"/>
      <c r="X849" s="35"/>
      <c r="Y849" s="34"/>
    </row>
    <row r="850" spans="5:25">
      <c r="E850" s="35"/>
      <c r="F850" s="157"/>
      <c r="G850" s="35"/>
      <c r="H850" s="35"/>
      <c r="I850" s="35"/>
      <c r="J850" s="35"/>
      <c r="K850" s="19"/>
      <c r="L850" s="19"/>
      <c r="M850" s="19"/>
      <c r="N850" s="20"/>
      <c r="O850" s="19"/>
      <c r="P850" s="20"/>
      <c r="Q850" s="34"/>
      <c r="R850" s="20"/>
      <c r="S850" s="20"/>
      <c r="T850" s="20"/>
      <c r="U850" s="20"/>
      <c r="V850" s="35"/>
      <c r="W850" s="34"/>
      <c r="X850" s="35"/>
      <c r="Y850" s="34"/>
    </row>
    <row r="851" spans="5:25">
      <c r="E851" s="35"/>
      <c r="F851" s="157"/>
      <c r="G851" s="35"/>
      <c r="H851" s="35"/>
      <c r="I851" s="35"/>
      <c r="J851" s="35"/>
      <c r="K851" s="19"/>
      <c r="L851" s="19"/>
      <c r="M851" s="19"/>
      <c r="N851" s="20"/>
      <c r="O851" s="19"/>
      <c r="P851" s="20"/>
      <c r="Q851" s="34"/>
      <c r="R851" s="20"/>
      <c r="S851" s="20"/>
      <c r="T851" s="20"/>
      <c r="U851" s="20"/>
      <c r="V851" s="35"/>
      <c r="W851" s="34"/>
      <c r="X851" s="35"/>
      <c r="Y851" s="34"/>
    </row>
    <row r="852" spans="5:25">
      <c r="E852" s="35"/>
      <c r="F852" s="157"/>
      <c r="G852" s="35"/>
      <c r="H852" s="35"/>
      <c r="I852" s="35"/>
      <c r="J852" s="35"/>
      <c r="K852" s="19"/>
      <c r="L852" s="19"/>
      <c r="M852" s="19"/>
      <c r="N852" s="20"/>
      <c r="O852" s="19"/>
      <c r="P852" s="20"/>
      <c r="Q852" s="34"/>
      <c r="R852" s="20"/>
      <c r="S852" s="20"/>
      <c r="T852" s="20"/>
      <c r="U852" s="20"/>
      <c r="V852" s="35"/>
      <c r="W852" s="34"/>
      <c r="X852" s="35"/>
      <c r="Y852" s="34"/>
    </row>
    <row r="853" spans="5:25">
      <c r="E853" s="35"/>
      <c r="F853" s="157"/>
      <c r="G853" s="35"/>
      <c r="H853" s="35"/>
      <c r="I853" s="35"/>
      <c r="J853" s="35"/>
      <c r="K853" s="19"/>
      <c r="L853" s="19"/>
      <c r="M853" s="19"/>
      <c r="N853" s="20"/>
      <c r="O853" s="19"/>
      <c r="P853" s="20"/>
      <c r="Q853" s="34"/>
      <c r="R853" s="20"/>
      <c r="S853" s="20"/>
      <c r="T853" s="20"/>
      <c r="U853" s="20"/>
      <c r="V853" s="35"/>
      <c r="W853" s="34"/>
      <c r="X853" s="35"/>
      <c r="Y853" s="34"/>
    </row>
    <row r="854" spans="5:25">
      <c r="E854" s="35"/>
      <c r="F854" s="157"/>
      <c r="G854" s="35"/>
      <c r="H854" s="35"/>
      <c r="I854" s="35"/>
      <c r="J854" s="35"/>
      <c r="K854" s="19"/>
      <c r="L854" s="19"/>
      <c r="M854" s="19"/>
      <c r="N854" s="20"/>
      <c r="O854" s="19"/>
      <c r="P854" s="20"/>
      <c r="Q854" s="34"/>
      <c r="R854" s="20"/>
      <c r="S854" s="20"/>
      <c r="T854" s="20"/>
      <c r="U854" s="20"/>
      <c r="V854" s="35"/>
      <c r="W854" s="34"/>
      <c r="X854" s="35"/>
      <c r="Y854" s="34"/>
    </row>
    <row r="855" spans="5:25">
      <c r="E855" s="35"/>
      <c r="F855" s="157"/>
      <c r="G855" s="35"/>
      <c r="H855" s="35"/>
      <c r="I855" s="35"/>
      <c r="J855" s="35"/>
      <c r="K855" s="19"/>
      <c r="L855" s="19"/>
      <c r="M855" s="19"/>
      <c r="N855" s="20"/>
      <c r="O855" s="19"/>
      <c r="P855" s="20"/>
      <c r="Q855" s="34"/>
      <c r="R855" s="20"/>
      <c r="S855" s="20"/>
      <c r="T855" s="20"/>
      <c r="U855" s="20"/>
      <c r="V855" s="35"/>
      <c r="W855" s="34"/>
      <c r="X855" s="35"/>
      <c r="Y855" s="34"/>
    </row>
    <row r="856" spans="5:25">
      <c r="E856" s="35"/>
      <c r="F856" s="157"/>
      <c r="G856" s="35"/>
      <c r="H856" s="35"/>
      <c r="I856" s="35"/>
      <c r="J856" s="35"/>
      <c r="K856" s="19"/>
      <c r="L856" s="19"/>
      <c r="M856" s="19"/>
      <c r="N856" s="20"/>
      <c r="O856" s="19"/>
      <c r="P856" s="20"/>
      <c r="Q856" s="34"/>
      <c r="R856" s="20"/>
      <c r="S856" s="20"/>
      <c r="T856" s="20"/>
      <c r="U856" s="20"/>
      <c r="V856" s="35"/>
      <c r="W856" s="34"/>
      <c r="X856" s="35"/>
      <c r="Y856" s="34"/>
    </row>
    <row r="857" spans="5:25">
      <c r="E857" s="35"/>
      <c r="F857" s="157"/>
      <c r="G857" s="35"/>
      <c r="H857" s="35"/>
      <c r="I857" s="35"/>
      <c r="J857" s="35"/>
      <c r="K857" s="19"/>
      <c r="L857" s="19"/>
      <c r="M857" s="19"/>
      <c r="N857" s="20"/>
      <c r="O857" s="19"/>
      <c r="P857" s="20"/>
      <c r="Q857" s="34"/>
      <c r="R857" s="20"/>
      <c r="S857" s="20"/>
      <c r="T857" s="20"/>
      <c r="U857" s="20"/>
      <c r="V857" s="35"/>
      <c r="W857" s="34"/>
      <c r="X857" s="35"/>
      <c r="Y857" s="34"/>
    </row>
    <row r="858" spans="5:25">
      <c r="E858" s="35"/>
      <c r="F858" s="157"/>
      <c r="G858" s="35"/>
      <c r="H858" s="35"/>
      <c r="I858" s="35"/>
      <c r="J858" s="35"/>
      <c r="K858" s="19"/>
      <c r="L858" s="19"/>
      <c r="M858" s="19"/>
      <c r="N858" s="20"/>
      <c r="O858" s="19"/>
      <c r="P858" s="20"/>
      <c r="Q858" s="34"/>
      <c r="R858" s="20"/>
      <c r="S858" s="20"/>
      <c r="T858" s="20"/>
      <c r="U858" s="20"/>
      <c r="V858" s="35"/>
      <c r="W858" s="34"/>
      <c r="X858" s="35"/>
      <c r="Y858" s="34"/>
    </row>
    <row r="859" spans="5:25">
      <c r="E859" s="35"/>
      <c r="F859" s="157"/>
      <c r="G859" s="35"/>
      <c r="H859" s="35"/>
      <c r="I859" s="35"/>
      <c r="J859" s="35"/>
      <c r="K859" s="19"/>
      <c r="L859" s="19"/>
      <c r="M859" s="19"/>
      <c r="N859" s="20"/>
      <c r="O859" s="19"/>
      <c r="P859" s="20"/>
      <c r="Q859" s="34"/>
      <c r="R859" s="20"/>
      <c r="S859" s="20"/>
      <c r="T859" s="20"/>
      <c r="U859" s="20"/>
      <c r="V859" s="35"/>
      <c r="W859" s="34"/>
      <c r="X859" s="35"/>
      <c r="Y859" s="34"/>
    </row>
    <row r="860" spans="5:25">
      <c r="E860" s="35"/>
      <c r="F860" s="157"/>
      <c r="G860" s="35"/>
      <c r="H860" s="35"/>
      <c r="I860" s="35"/>
      <c r="J860" s="35"/>
      <c r="K860" s="19"/>
      <c r="L860" s="19"/>
      <c r="M860" s="19"/>
      <c r="N860" s="20"/>
      <c r="O860" s="19"/>
      <c r="P860" s="20"/>
      <c r="Q860" s="34"/>
      <c r="R860" s="20"/>
      <c r="S860" s="20"/>
      <c r="T860" s="20"/>
      <c r="U860" s="20"/>
      <c r="V860" s="35"/>
      <c r="W860" s="34"/>
      <c r="X860" s="35"/>
      <c r="Y860" s="34"/>
    </row>
    <row r="861" spans="5:25">
      <c r="E861" s="35"/>
      <c r="F861" s="157"/>
      <c r="G861" s="35"/>
      <c r="H861" s="35"/>
      <c r="I861" s="35"/>
      <c r="J861" s="35"/>
      <c r="K861" s="19"/>
      <c r="L861" s="19"/>
      <c r="M861" s="19"/>
      <c r="N861" s="20"/>
      <c r="O861" s="19"/>
      <c r="P861" s="20"/>
      <c r="Q861" s="34"/>
      <c r="R861" s="20"/>
      <c r="S861" s="20"/>
      <c r="T861" s="20"/>
      <c r="U861" s="20"/>
      <c r="V861" s="35"/>
      <c r="W861" s="34"/>
      <c r="X861" s="35"/>
      <c r="Y861" s="34"/>
    </row>
    <row r="862" spans="5:25">
      <c r="E862" s="35"/>
      <c r="F862" s="157"/>
      <c r="G862" s="35"/>
      <c r="H862" s="35"/>
      <c r="I862" s="35"/>
      <c r="J862" s="35"/>
      <c r="K862" s="19"/>
      <c r="L862" s="19"/>
      <c r="M862" s="19"/>
      <c r="N862" s="20"/>
      <c r="O862" s="19"/>
      <c r="P862" s="20"/>
      <c r="Q862" s="34"/>
      <c r="R862" s="20"/>
      <c r="S862" s="20"/>
      <c r="T862" s="20"/>
      <c r="U862" s="20"/>
      <c r="V862" s="35"/>
      <c r="W862" s="34"/>
      <c r="X862" s="35"/>
      <c r="Y862" s="34"/>
    </row>
    <row r="863" spans="5:25">
      <c r="E863" s="35"/>
      <c r="F863" s="157"/>
      <c r="G863" s="35"/>
      <c r="H863" s="35"/>
      <c r="I863" s="35"/>
      <c r="J863" s="35"/>
      <c r="K863" s="19"/>
      <c r="L863" s="19"/>
      <c r="M863" s="19"/>
      <c r="N863" s="20"/>
      <c r="O863" s="19"/>
      <c r="P863" s="20"/>
      <c r="Q863" s="34"/>
      <c r="R863" s="20"/>
      <c r="S863" s="20"/>
      <c r="T863" s="20"/>
      <c r="U863" s="20"/>
      <c r="V863" s="35"/>
      <c r="W863" s="34"/>
      <c r="X863" s="35"/>
      <c r="Y863" s="34"/>
    </row>
    <row r="864" spans="5:25">
      <c r="E864" s="35"/>
      <c r="F864" s="157"/>
      <c r="G864" s="35"/>
      <c r="H864" s="35"/>
      <c r="I864" s="35"/>
      <c r="J864" s="35"/>
      <c r="K864" s="19"/>
      <c r="L864" s="19"/>
      <c r="M864" s="19"/>
      <c r="N864" s="20"/>
      <c r="O864" s="19"/>
      <c r="P864" s="20"/>
      <c r="Q864" s="34"/>
      <c r="R864" s="20"/>
      <c r="S864" s="20"/>
      <c r="T864" s="20"/>
      <c r="U864" s="20"/>
      <c r="V864" s="35"/>
      <c r="W864" s="34"/>
      <c r="X864" s="35"/>
      <c r="Y864" s="34"/>
    </row>
    <row r="865" spans="5:25">
      <c r="E865" s="35"/>
      <c r="F865" s="157"/>
      <c r="G865" s="35"/>
      <c r="H865" s="35"/>
      <c r="I865" s="35"/>
      <c r="J865" s="35"/>
      <c r="K865" s="19"/>
      <c r="L865" s="19"/>
      <c r="M865" s="19"/>
      <c r="N865" s="20"/>
      <c r="O865" s="19"/>
      <c r="P865" s="20"/>
      <c r="Q865" s="34"/>
      <c r="R865" s="20"/>
      <c r="S865" s="20"/>
      <c r="T865" s="20"/>
      <c r="U865" s="20"/>
      <c r="V865" s="35"/>
      <c r="W865" s="34"/>
      <c r="X865" s="35"/>
      <c r="Y865" s="34"/>
    </row>
    <row r="866" spans="5:25">
      <c r="E866" s="35"/>
      <c r="F866" s="157"/>
      <c r="G866" s="35"/>
      <c r="H866" s="35"/>
      <c r="I866" s="35"/>
      <c r="J866" s="35"/>
      <c r="K866" s="19"/>
      <c r="L866" s="19"/>
      <c r="M866" s="19"/>
      <c r="N866" s="20"/>
      <c r="O866" s="19"/>
      <c r="P866" s="20"/>
      <c r="Q866" s="34"/>
      <c r="R866" s="20"/>
      <c r="S866" s="20"/>
      <c r="T866" s="20"/>
      <c r="U866" s="20"/>
      <c r="V866" s="35"/>
      <c r="W866" s="34"/>
      <c r="X866" s="35"/>
      <c r="Y866" s="34"/>
    </row>
    <row r="867" spans="5:25">
      <c r="E867" s="35"/>
      <c r="F867" s="157"/>
      <c r="G867" s="35"/>
      <c r="H867" s="35"/>
      <c r="I867" s="35"/>
      <c r="J867" s="35"/>
      <c r="K867" s="19"/>
      <c r="L867" s="19"/>
      <c r="M867" s="19"/>
      <c r="N867" s="20"/>
      <c r="O867" s="19"/>
      <c r="P867" s="20"/>
      <c r="Q867" s="34"/>
      <c r="R867" s="20"/>
      <c r="S867" s="20"/>
      <c r="T867" s="20"/>
      <c r="U867" s="20"/>
      <c r="V867" s="35"/>
      <c r="W867" s="34"/>
      <c r="X867" s="35"/>
      <c r="Y867" s="34"/>
    </row>
    <row r="868" spans="5:25">
      <c r="E868" s="35"/>
      <c r="F868" s="157"/>
      <c r="G868" s="35"/>
      <c r="H868" s="35"/>
      <c r="I868" s="35"/>
      <c r="J868" s="35"/>
      <c r="K868" s="19"/>
      <c r="L868" s="19"/>
      <c r="M868" s="19"/>
      <c r="N868" s="20"/>
      <c r="O868" s="19"/>
      <c r="P868" s="20"/>
      <c r="Q868" s="34"/>
      <c r="R868" s="20"/>
      <c r="S868" s="20"/>
      <c r="T868" s="20"/>
      <c r="U868" s="20"/>
      <c r="V868" s="35"/>
      <c r="W868" s="34"/>
      <c r="X868" s="35"/>
      <c r="Y868" s="34"/>
    </row>
    <row r="869" spans="5:25">
      <c r="E869" s="35"/>
      <c r="F869" s="157"/>
      <c r="G869" s="35"/>
      <c r="H869" s="35"/>
      <c r="I869" s="35"/>
      <c r="J869" s="35"/>
      <c r="K869" s="19"/>
      <c r="L869" s="19"/>
      <c r="M869" s="19"/>
      <c r="N869" s="20"/>
      <c r="O869" s="19"/>
      <c r="P869" s="20"/>
      <c r="Q869" s="34"/>
      <c r="R869" s="20"/>
      <c r="S869" s="20"/>
      <c r="T869" s="20"/>
      <c r="U869" s="20"/>
      <c r="V869" s="35"/>
      <c r="W869" s="34"/>
      <c r="X869" s="35"/>
      <c r="Y869" s="34"/>
    </row>
    <row r="870" spans="5:25">
      <c r="E870" s="35"/>
      <c r="F870" s="157"/>
      <c r="G870" s="35"/>
      <c r="H870" s="35"/>
      <c r="I870" s="35"/>
      <c r="J870" s="35"/>
      <c r="K870" s="19"/>
      <c r="L870" s="19"/>
      <c r="M870" s="19"/>
      <c r="N870" s="20"/>
      <c r="O870" s="19"/>
      <c r="P870" s="20"/>
      <c r="Q870" s="34"/>
      <c r="R870" s="20"/>
      <c r="S870" s="20"/>
      <c r="T870" s="20"/>
      <c r="U870" s="20"/>
      <c r="V870" s="35"/>
      <c r="W870" s="34"/>
      <c r="X870" s="35"/>
      <c r="Y870" s="34"/>
    </row>
    <row r="871" spans="5:25">
      <c r="E871" s="35"/>
      <c r="F871" s="157"/>
      <c r="G871" s="35"/>
      <c r="H871" s="35"/>
      <c r="I871" s="35"/>
      <c r="J871" s="35"/>
      <c r="K871" s="19"/>
      <c r="L871" s="19"/>
      <c r="M871" s="19"/>
      <c r="N871" s="20"/>
      <c r="O871" s="19"/>
      <c r="P871" s="20"/>
      <c r="Q871" s="34"/>
      <c r="R871" s="20"/>
      <c r="S871" s="20"/>
      <c r="T871" s="20"/>
      <c r="U871" s="20"/>
      <c r="V871" s="35"/>
      <c r="W871" s="34"/>
      <c r="X871" s="35"/>
      <c r="Y871" s="34"/>
    </row>
    <row r="872" spans="5:25">
      <c r="E872" s="35"/>
      <c r="F872" s="157"/>
      <c r="G872" s="35"/>
      <c r="H872" s="35"/>
      <c r="I872" s="35"/>
      <c r="J872" s="35"/>
      <c r="K872" s="19"/>
      <c r="L872" s="19"/>
      <c r="M872" s="19"/>
      <c r="N872" s="20"/>
      <c r="O872" s="19"/>
      <c r="P872" s="20"/>
      <c r="Q872" s="34"/>
      <c r="R872" s="20"/>
      <c r="S872" s="20"/>
      <c r="T872" s="20"/>
      <c r="U872" s="20"/>
      <c r="V872" s="35"/>
      <c r="W872" s="34"/>
      <c r="X872" s="35"/>
      <c r="Y872" s="34"/>
    </row>
    <row r="873" spans="5:25">
      <c r="E873" s="35"/>
      <c r="F873" s="157"/>
      <c r="G873" s="35"/>
      <c r="H873" s="35"/>
      <c r="I873" s="35"/>
      <c r="J873" s="35"/>
      <c r="K873" s="19"/>
      <c r="L873" s="19"/>
      <c r="M873" s="19"/>
      <c r="N873" s="20"/>
      <c r="O873" s="19"/>
      <c r="P873" s="20"/>
      <c r="Q873" s="34"/>
      <c r="R873" s="20"/>
      <c r="S873" s="20"/>
      <c r="T873" s="20"/>
      <c r="U873" s="20"/>
      <c r="V873" s="35"/>
      <c r="W873" s="34"/>
      <c r="X873" s="35"/>
      <c r="Y873" s="34"/>
    </row>
    <row r="874" spans="5:25">
      <c r="E874" s="35"/>
      <c r="F874" s="157"/>
      <c r="G874" s="35"/>
      <c r="H874" s="35"/>
      <c r="I874" s="35"/>
      <c r="J874" s="35"/>
      <c r="K874" s="19"/>
      <c r="L874" s="19"/>
      <c r="M874" s="19"/>
      <c r="N874" s="20"/>
      <c r="O874" s="19"/>
      <c r="P874" s="20"/>
      <c r="Q874" s="34"/>
      <c r="R874" s="20"/>
      <c r="S874" s="20"/>
      <c r="T874" s="20"/>
      <c r="U874" s="20"/>
      <c r="V874" s="35"/>
      <c r="W874" s="34"/>
      <c r="X874" s="35"/>
      <c r="Y874" s="34"/>
    </row>
    <row r="875" spans="5:25">
      <c r="E875" s="35"/>
      <c r="F875" s="157"/>
      <c r="G875" s="35"/>
      <c r="H875" s="35"/>
      <c r="I875" s="35"/>
      <c r="J875" s="35"/>
      <c r="K875" s="19"/>
      <c r="L875" s="19"/>
      <c r="M875" s="19"/>
      <c r="N875" s="20"/>
      <c r="O875" s="19"/>
      <c r="P875" s="20"/>
      <c r="Q875" s="34"/>
      <c r="R875" s="20"/>
      <c r="S875" s="20"/>
      <c r="T875" s="20"/>
      <c r="U875" s="20"/>
      <c r="V875" s="35"/>
      <c r="W875" s="34"/>
      <c r="X875" s="35"/>
      <c r="Y875" s="34"/>
    </row>
    <row r="876" spans="5:25">
      <c r="E876" s="35"/>
      <c r="F876" s="157"/>
      <c r="G876" s="35"/>
      <c r="H876" s="35"/>
      <c r="I876" s="35"/>
      <c r="J876" s="35"/>
      <c r="K876" s="19"/>
      <c r="L876" s="19"/>
      <c r="M876" s="19"/>
      <c r="N876" s="20"/>
      <c r="O876" s="19"/>
      <c r="P876" s="20"/>
      <c r="Q876" s="34"/>
      <c r="R876" s="20"/>
      <c r="S876" s="20"/>
      <c r="T876" s="20"/>
      <c r="U876" s="20"/>
      <c r="V876" s="35"/>
      <c r="W876" s="34"/>
      <c r="X876" s="35"/>
      <c r="Y876" s="34"/>
    </row>
    <row r="877" spans="5:25">
      <c r="E877" s="35"/>
      <c r="F877" s="157"/>
      <c r="G877" s="35"/>
      <c r="H877" s="35"/>
      <c r="I877" s="35"/>
      <c r="J877" s="35"/>
      <c r="K877" s="19"/>
      <c r="L877" s="19"/>
      <c r="M877" s="19"/>
      <c r="N877" s="20"/>
      <c r="O877" s="19"/>
      <c r="P877" s="20"/>
      <c r="Q877" s="34"/>
      <c r="R877" s="20"/>
      <c r="S877" s="20"/>
      <c r="T877" s="20"/>
      <c r="U877" s="20"/>
      <c r="V877" s="35"/>
      <c r="W877" s="34"/>
      <c r="X877" s="35"/>
      <c r="Y877" s="34"/>
    </row>
    <row r="878" spans="5:25">
      <c r="E878" s="35"/>
      <c r="F878" s="157"/>
      <c r="G878" s="35"/>
      <c r="H878" s="35"/>
      <c r="I878" s="35"/>
      <c r="J878" s="35"/>
      <c r="K878" s="19"/>
      <c r="L878" s="19"/>
      <c r="M878" s="19"/>
      <c r="N878" s="20"/>
      <c r="O878" s="19"/>
      <c r="P878" s="20"/>
      <c r="Q878" s="34"/>
      <c r="R878" s="20"/>
      <c r="S878" s="20"/>
      <c r="T878" s="20"/>
      <c r="U878" s="20"/>
      <c r="V878" s="35"/>
      <c r="W878" s="34"/>
      <c r="X878" s="35"/>
      <c r="Y878" s="34"/>
    </row>
    <row r="879" spans="5:25">
      <c r="E879" s="35"/>
      <c r="F879" s="157"/>
      <c r="G879" s="35"/>
      <c r="H879" s="35"/>
      <c r="I879" s="35"/>
      <c r="J879" s="35"/>
      <c r="K879" s="19"/>
      <c r="L879" s="19"/>
      <c r="M879" s="19"/>
      <c r="N879" s="20"/>
      <c r="O879" s="19"/>
      <c r="P879" s="20"/>
      <c r="Q879" s="34"/>
      <c r="R879" s="20"/>
      <c r="S879" s="20"/>
      <c r="T879" s="20"/>
      <c r="U879" s="20"/>
      <c r="V879" s="35"/>
      <c r="W879" s="34"/>
      <c r="X879" s="35"/>
      <c r="Y879" s="34"/>
    </row>
    <row r="880" spans="5:25">
      <c r="E880" s="35"/>
      <c r="F880" s="157"/>
      <c r="G880" s="35"/>
      <c r="H880" s="35"/>
      <c r="I880" s="35"/>
      <c r="J880" s="35"/>
      <c r="K880" s="19"/>
      <c r="L880" s="19"/>
      <c r="M880" s="19"/>
      <c r="N880" s="20"/>
      <c r="O880" s="19"/>
      <c r="P880" s="20"/>
      <c r="Q880" s="34"/>
      <c r="R880" s="20"/>
      <c r="S880" s="20"/>
      <c r="T880" s="20"/>
      <c r="U880" s="20"/>
      <c r="V880" s="35"/>
      <c r="W880" s="34"/>
      <c r="X880" s="35"/>
      <c r="Y880" s="34"/>
    </row>
    <row r="881" spans="5:25">
      <c r="E881" s="35"/>
      <c r="F881" s="157"/>
      <c r="G881" s="35"/>
      <c r="H881" s="35"/>
      <c r="I881" s="35"/>
      <c r="J881" s="35"/>
      <c r="K881" s="19"/>
      <c r="L881" s="19"/>
      <c r="M881" s="19"/>
      <c r="N881" s="20"/>
      <c r="O881" s="19"/>
      <c r="P881" s="20"/>
      <c r="Q881" s="34"/>
      <c r="R881" s="20"/>
      <c r="S881" s="20"/>
      <c r="T881" s="20"/>
      <c r="U881" s="20"/>
      <c r="V881" s="35"/>
      <c r="W881" s="34"/>
      <c r="X881" s="35"/>
      <c r="Y881" s="34"/>
    </row>
    <row r="882" spans="5:25">
      <c r="E882" s="35"/>
      <c r="F882" s="157"/>
      <c r="G882" s="35"/>
      <c r="H882" s="35"/>
      <c r="I882" s="35"/>
      <c r="J882" s="35"/>
      <c r="K882" s="19"/>
      <c r="L882" s="19"/>
      <c r="M882" s="19"/>
      <c r="N882" s="20"/>
      <c r="O882" s="19"/>
      <c r="P882" s="20"/>
      <c r="Q882" s="34"/>
      <c r="R882" s="20"/>
      <c r="S882" s="20"/>
      <c r="T882" s="20"/>
      <c r="U882" s="20"/>
      <c r="V882" s="35"/>
      <c r="W882" s="34"/>
      <c r="X882" s="35"/>
      <c r="Y882" s="34"/>
    </row>
    <row r="883" spans="5:25">
      <c r="E883" s="35"/>
      <c r="F883" s="157"/>
      <c r="G883" s="35"/>
      <c r="H883" s="35"/>
      <c r="I883" s="35"/>
      <c r="J883" s="35"/>
      <c r="K883" s="19"/>
      <c r="L883" s="19"/>
      <c r="M883" s="19"/>
      <c r="N883" s="20"/>
      <c r="O883" s="19"/>
      <c r="P883" s="20"/>
      <c r="Q883" s="34"/>
      <c r="R883" s="20"/>
      <c r="S883" s="20"/>
      <c r="T883" s="20"/>
      <c r="U883" s="20"/>
      <c r="V883" s="35"/>
      <c r="W883" s="34"/>
      <c r="X883" s="35"/>
      <c r="Y883" s="34"/>
    </row>
    <row r="884" spans="5:25">
      <c r="E884" s="35"/>
      <c r="F884" s="157"/>
      <c r="G884" s="35"/>
      <c r="H884" s="35"/>
      <c r="I884" s="35"/>
      <c r="J884" s="35"/>
      <c r="K884" s="19"/>
      <c r="L884" s="19"/>
      <c r="M884" s="19"/>
      <c r="N884" s="20"/>
      <c r="O884" s="19"/>
      <c r="P884" s="20"/>
      <c r="Q884" s="34"/>
      <c r="R884" s="20"/>
      <c r="S884" s="20"/>
      <c r="T884" s="20"/>
      <c r="U884" s="20"/>
      <c r="V884" s="35"/>
      <c r="W884" s="34"/>
      <c r="X884" s="35"/>
      <c r="Y884" s="34"/>
    </row>
    <row r="885" spans="5:25">
      <c r="E885" s="35"/>
      <c r="F885" s="157"/>
      <c r="G885" s="35"/>
      <c r="H885" s="35"/>
      <c r="I885" s="35"/>
      <c r="J885" s="35"/>
      <c r="K885" s="19"/>
      <c r="L885" s="19"/>
      <c r="M885" s="19"/>
      <c r="N885" s="20"/>
      <c r="O885" s="19"/>
      <c r="P885" s="20"/>
      <c r="Q885" s="34"/>
      <c r="R885" s="20"/>
      <c r="S885" s="20"/>
      <c r="T885" s="20"/>
      <c r="U885" s="20"/>
      <c r="V885" s="35"/>
      <c r="W885" s="34"/>
      <c r="X885" s="35"/>
      <c r="Y885" s="34"/>
    </row>
    <row r="886" spans="5:25">
      <c r="E886" s="35"/>
      <c r="F886" s="157"/>
      <c r="G886" s="35"/>
      <c r="H886" s="35"/>
      <c r="I886" s="35"/>
      <c r="J886" s="35"/>
      <c r="K886" s="19"/>
      <c r="L886" s="19"/>
      <c r="M886" s="19"/>
      <c r="N886" s="20"/>
      <c r="O886" s="19"/>
      <c r="P886" s="20"/>
      <c r="Q886" s="34"/>
      <c r="R886" s="20"/>
      <c r="S886" s="20"/>
      <c r="T886" s="20"/>
      <c r="U886" s="20"/>
      <c r="V886" s="35"/>
      <c r="W886" s="34"/>
      <c r="X886" s="35"/>
      <c r="Y886" s="34"/>
    </row>
    <row r="887" spans="5:25">
      <c r="E887" s="35"/>
      <c r="F887" s="157"/>
      <c r="G887" s="35"/>
      <c r="H887" s="35"/>
      <c r="I887" s="35"/>
      <c r="J887" s="35"/>
      <c r="K887" s="19"/>
      <c r="L887" s="19"/>
      <c r="M887" s="19"/>
      <c r="N887" s="20"/>
      <c r="O887" s="19"/>
      <c r="P887" s="20"/>
      <c r="Q887" s="34"/>
      <c r="R887" s="20"/>
      <c r="S887" s="20"/>
      <c r="T887" s="20"/>
      <c r="U887" s="20"/>
      <c r="V887" s="35"/>
      <c r="W887" s="34"/>
      <c r="X887" s="35"/>
      <c r="Y887" s="34"/>
    </row>
    <row r="888" spans="5:25">
      <c r="E888" s="35"/>
      <c r="F888" s="157"/>
      <c r="G888" s="35"/>
      <c r="H888" s="35"/>
      <c r="I888" s="35"/>
      <c r="J888" s="35"/>
      <c r="K888" s="19"/>
      <c r="L888" s="19"/>
      <c r="M888" s="19"/>
      <c r="N888" s="20"/>
      <c r="O888" s="19"/>
      <c r="P888" s="20"/>
      <c r="Q888" s="34"/>
      <c r="R888" s="20"/>
      <c r="S888" s="20"/>
      <c r="T888" s="20"/>
      <c r="U888" s="20"/>
      <c r="V888" s="35"/>
      <c r="W888" s="34"/>
      <c r="X888" s="35"/>
      <c r="Y888" s="34"/>
    </row>
    <row r="889" spans="5:25">
      <c r="E889" s="35"/>
      <c r="F889" s="157"/>
      <c r="G889" s="35"/>
      <c r="H889" s="35"/>
      <c r="I889" s="35"/>
      <c r="J889" s="35"/>
      <c r="K889" s="19"/>
      <c r="L889" s="19"/>
      <c r="M889" s="19"/>
      <c r="N889" s="20"/>
      <c r="O889" s="19"/>
      <c r="P889" s="20"/>
      <c r="Q889" s="34"/>
      <c r="R889" s="20"/>
      <c r="S889" s="20"/>
      <c r="T889" s="20"/>
      <c r="U889" s="20"/>
      <c r="V889" s="35"/>
      <c r="W889" s="34"/>
      <c r="X889" s="35"/>
      <c r="Y889" s="34"/>
    </row>
    <row r="890" spans="5:25">
      <c r="E890" s="35"/>
      <c r="F890" s="157"/>
      <c r="G890" s="35"/>
      <c r="H890" s="35"/>
      <c r="I890" s="35"/>
      <c r="J890" s="35"/>
      <c r="K890" s="19"/>
      <c r="L890" s="19"/>
      <c r="M890" s="19"/>
      <c r="N890" s="20"/>
      <c r="O890" s="19"/>
      <c r="P890" s="20"/>
      <c r="Q890" s="34"/>
      <c r="R890" s="20"/>
      <c r="S890" s="20"/>
      <c r="T890" s="20"/>
      <c r="U890" s="20"/>
      <c r="V890" s="35"/>
      <c r="W890" s="34"/>
      <c r="X890" s="35"/>
      <c r="Y890" s="34"/>
    </row>
    <row r="891" spans="5:25">
      <c r="E891" s="35"/>
      <c r="F891" s="157"/>
      <c r="G891" s="35"/>
      <c r="H891" s="35"/>
      <c r="I891" s="35"/>
      <c r="J891" s="35"/>
      <c r="K891" s="19"/>
      <c r="L891" s="19"/>
      <c r="M891" s="19"/>
      <c r="N891" s="20"/>
      <c r="O891" s="19"/>
      <c r="P891" s="20"/>
      <c r="Q891" s="34"/>
      <c r="R891" s="20"/>
      <c r="S891" s="20"/>
      <c r="T891" s="20"/>
      <c r="U891" s="20"/>
      <c r="V891" s="35"/>
      <c r="W891" s="34"/>
      <c r="X891" s="35"/>
      <c r="Y891" s="34"/>
    </row>
    <row r="892" spans="5:25">
      <c r="E892" s="35"/>
      <c r="F892" s="157"/>
      <c r="G892" s="35"/>
      <c r="H892" s="35"/>
      <c r="I892" s="35"/>
      <c r="J892" s="35"/>
      <c r="K892" s="19"/>
      <c r="L892" s="19"/>
      <c r="M892" s="19"/>
      <c r="N892" s="20"/>
      <c r="O892" s="19"/>
      <c r="P892" s="20"/>
      <c r="Q892" s="34"/>
      <c r="R892" s="20"/>
      <c r="S892" s="20"/>
      <c r="T892" s="20"/>
      <c r="U892" s="20"/>
      <c r="V892" s="35"/>
      <c r="W892" s="34"/>
      <c r="X892" s="35"/>
      <c r="Y892" s="34"/>
    </row>
    <row r="893" spans="5:25">
      <c r="E893" s="35"/>
      <c r="F893" s="157"/>
      <c r="G893" s="35"/>
      <c r="H893" s="35"/>
      <c r="I893" s="35"/>
      <c r="J893" s="35"/>
      <c r="K893" s="19"/>
      <c r="L893" s="19"/>
      <c r="M893" s="19"/>
      <c r="N893" s="20"/>
      <c r="O893" s="19"/>
      <c r="P893" s="20"/>
      <c r="Q893" s="34"/>
      <c r="R893" s="20"/>
      <c r="S893" s="20"/>
      <c r="T893" s="20"/>
      <c r="U893" s="20"/>
      <c r="V893" s="35"/>
      <c r="W893" s="34"/>
      <c r="X893" s="35"/>
      <c r="Y893" s="34"/>
    </row>
    <row r="894" spans="5:25">
      <c r="E894" s="35"/>
      <c r="F894" s="157"/>
      <c r="G894" s="35"/>
      <c r="H894" s="35"/>
      <c r="I894" s="35"/>
      <c r="J894" s="35"/>
      <c r="K894" s="19"/>
      <c r="L894" s="19"/>
      <c r="M894" s="19"/>
      <c r="N894" s="20"/>
      <c r="O894" s="19"/>
      <c r="P894" s="20"/>
      <c r="Q894" s="34"/>
      <c r="R894" s="20"/>
      <c r="S894" s="20"/>
      <c r="T894" s="20"/>
      <c r="U894" s="20"/>
      <c r="V894" s="35"/>
      <c r="W894" s="34"/>
      <c r="X894" s="35"/>
      <c r="Y894" s="34"/>
    </row>
    <row r="895" spans="5:25">
      <c r="E895" s="35"/>
      <c r="F895" s="157"/>
      <c r="G895" s="35"/>
      <c r="H895" s="35"/>
      <c r="I895" s="35"/>
      <c r="J895" s="35"/>
      <c r="K895" s="19"/>
      <c r="L895" s="19"/>
      <c r="M895" s="19"/>
      <c r="N895" s="20"/>
      <c r="O895" s="19"/>
      <c r="P895" s="20"/>
      <c r="Q895" s="34"/>
      <c r="R895" s="20"/>
      <c r="S895" s="20"/>
      <c r="T895" s="20"/>
      <c r="U895" s="20"/>
      <c r="V895" s="35"/>
      <c r="W895" s="34"/>
      <c r="X895" s="35"/>
      <c r="Y895" s="34"/>
    </row>
    <row r="896" spans="5:25">
      <c r="E896" s="35"/>
      <c r="F896" s="157"/>
      <c r="G896" s="35"/>
      <c r="H896" s="35"/>
      <c r="I896" s="35"/>
      <c r="J896" s="35"/>
      <c r="K896" s="19"/>
      <c r="L896" s="19"/>
      <c r="M896" s="19"/>
      <c r="N896" s="20"/>
      <c r="O896" s="19"/>
      <c r="P896" s="20"/>
      <c r="Q896" s="34"/>
      <c r="R896" s="20"/>
      <c r="S896" s="20"/>
      <c r="T896" s="20"/>
      <c r="U896" s="20"/>
      <c r="V896" s="35"/>
      <c r="W896" s="34"/>
      <c r="X896" s="35"/>
      <c r="Y896" s="34"/>
    </row>
    <row r="897" spans="5:25">
      <c r="E897" s="35"/>
      <c r="F897" s="157"/>
      <c r="G897" s="35"/>
      <c r="H897" s="35"/>
      <c r="I897" s="35"/>
      <c r="J897" s="35"/>
      <c r="K897" s="19"/>
      <c r="L897" s="19"/>
      <c r="M897" s="19"/>
      <c r="N897" s="20"/>
      <c r="O897" s="19"/>
      <c r="P897" s="20"/>
      <c r="Q897" s="34"/>
      <c r="R897" s="20"/>
      <c r="S897" s="20"/>
      <c r="T897" s="20"/>
      <c r="U897" s="20"/>
      <c r="V897" s="35"/>
      <c r="W897" s="34"/>
      <c r="X897" s="35"/>
      <c r="Y897" s="34"/>
    </row>
    <row r="898" spans="5:25">
      <c r="E898" s="35"/>
      <c r="F898" s="157"/>
      <c r="G898" s="35"/>
      <c r="H898" s="35"/>
      <c r="I898" s="35"/>
      <c r="J898" s="35"/>
      <c r="K898" s="19"/>
      <c r="L898" s="19"/>
      <c r="M898" s="19"/>
      <c r="N898" s="20"/>
      <c r="O898" s="19"/>
      <c r="P898" s="20"/>
      <c r="Q898" s="34"/>
      <c r="R898" s="20"/>
      <c r="S898" s="20"/>
      <c r="T898" s="20"/>
      <c r="U898" s="20"/>
      <c r="V898" s="35"/>
      <c r="W898" s="34"/>
      <c r="X898" s="35"/>
      <c r="Y898" s="34"/>
    </row>
    <row r="899" spans="5:25">
      <c r="E899" s="35"/>
      <c r="F899" s="157"/>
      <c r="G899" s="35"/>
      <c r="H899" s="35"/>
      <c r="I899" s="35"/>
      <c r="J899" s="35"/>
      <c r="K899" s="19"/>
      <c r="L899" s="19"/>
      <c r="M899" s="19"/>
      <c r="N899" s="20"/>
      <c r="O899" s="19"/>
      <c r="P899" s="20"/>
      <c r="Q899" s="34"/>
      <c r="R899" s="20"/>
      <c r="S899" s="20"/>
      <c r="T899" s="20"/>
      <c r="U899" s="20"/>
      <c r="V899" s="35"/>
      <c r="W899" s="34"/>
      <c r="X899" s="35"/>
      <c r="Y899" s="34"/>
    </row>
    <row r="900" spans="5:25">
      <c r="E900" s="35"/>
      <c r="F900" s="157"/>
      <c r="G900" s="35"/>
      <c r="H900" s="35"/>
      <c r="I900" s="35"/>
      <c r="J900" s="35"/>
      <c r="K900" s="19"/>
      <c r="L900" s="19"/>
      <c r="M900" s="19"/>
      <c r="N900" s="20"/>
      <c r="O900" s="19"/>
      <c r="P900" s="20"/>
      <c r="Q900" s="34"/>
      <c r="R900" s="20"/>
      <c r="S900" s="20"/>
      <c r="T900" s="20"/>
      <c r="U900" s="20"/>
      <c r="V900" s="35"/>
      <c r="W900" s="34"/>
      <c r="X900" s="35"/>
      <c r="Y900" s="34"/>
    </row>
    <row r="901" spans="5:25">
      <c r="E901" s="35"/>
      <c r="F901" s="157"/>
      <c r="G901" s="35"/>
      <c r="H901" s="35"/>
      <c r="I901" s="35"/>
      <c r="J901" s="35"/>
      <c r="K901" s="19"/>
      <c r="L901" s="19"/>
      <c r="M901" s="19"/>
      <c r="N901" s="20"/>
      <c r="O901" s="19"/>
      <c r="P901" s="20"/>
      <c r="Q901" s="34"/>
      <c r="R901" s="20"/>
      <c r="S901" s="20"/>
      <c r="T901" s="20"/>
      <c r="U901" s="20"/>
      <c r="V901" s="35"/>
      <c r="W901" s="34"/>
      <c r="X901" s="35"/>
      <c r="Y901" s="34"/>
    </row>
    <row r="902" spans="5:25">
      <c r="E902" s="35"/>
      <c r="F902" s="157"/>
      <c r="G902" s="35"/>
      <c r="H902" s="35"/>
      <c r="I902" s="35"/>
      <c r="J902" s="35"/>
      <c r="K902" s="19"/>
      <c r="L902" s="19"/>
      <c r="M902" s="19"/>
      <c r="N902" s="20"/>
      <c r="O902" s="19"/>
      <c r="P902" s="20"/>
      <c r="Q902" s="34"/>
      <c r="R902" s="20"/>
      <c r="S902" s="20"/>
      <c r="T902" s="20"/>
      <c r="U902" s="20"/>
      <c r="V902" s="35"/>
      <c r="W902" s="34"/>
      <c r="X902" s="35"/>
      <c r="Y902" s="34"/>
    </row>
    <row r="903" spans="5:25">
      <c r="E903" s="35"/>
      <c r="F903" s="157"/>
      <c r="G903" s="35"/>
      <c r="H903" s="35"/>
      <c r="I903" s="35"/>
      <c r="J903" s="35"/>
      <c r="K903" s="19"/>
      <c r="L903" s="19"/>
      <c r="M903" s="19"/>
      <c r="N903" s="20"/>
      <c r="O903" s="19"/>
      <c r="P903" s="20"/>
      <c r="Q903" s="34"/>
      <c r="R903" s="20"/>
      <c r="S903" s="20"/>
      <c r="T903" s="20"/>
      <c r="U903" s="20"/>
      <c r="V903" s="35"/>
      <c r="W903" s="34"/>
      <c r="X903" s="35"/>
      <c r="Y903" s="34"/>
    </row>
    <row r="904" spans="5:25">
      <c r="E904" s="35"/>
      <c r="F904" s="157"/>
      <c r="G904" s="35"/>
      <c r="H904" s="35"/>
      <c r="I904" s="35"/>
      <c r="J904" s="35"/>
      <c r="K904" s="19"/>
      <c r="L904" s="19"/>
      <c r="M904" s="19"/>
      <c r="N904" s="20"/>
      <c r="O904" s="19"/>
      <c r="P904" s="20"/>
      <c r="Q904" s="34"/>
      <c r="R904" s="20"/>
      <c r="S904" s="20"/>
      <c r="T904" s="20"/>
      <c r="U904" s="20"/>
      <c r="V904" s="35"/>
      <c r="W904" s="34"/>
      <c r="X904" s="35"/>
      <c r="Y904" s="34"/>
    </row>
    <row r="905" spans="5:25">
      <c r="E905" s="35"/>
      <c r="F905" s="157"/>
      <c r="G905" s="35"/>
      <c r="H905" s="35"/>
      <c r="I905" s="35"/>
      <c r="J905" s="35"/>
      <c r="K905" s="19"/>
      <c r="L905" s="19"/>
      <c r="M905" s="19"/>
      <c r="N905" s="20"/>
      <c r="O905" s="19"/>
      <c r="P905" s="20"/>
      <c r="Q905" s="34"/>
      <c r="R905" s="20"/>
      <c r="S905" s="20"/>
      <c r="T905" s="20"/>
      <c r="U905" s="20"/>
      <c r="V905" s="35"/>
      <c r="W905" s="34"/>
      <c r="X905" s="35"/>
      <c r="Y905" s="34"/>
    </row>
    <row r="906" spans="5:25">
      <c r="E906" s="35"/>
      <c r="F906" s="157"/>
      <c r="G906" s="35"/>
      <c r="H906" s="35"/>
      <c r="I906" s="35"/>
      <c r="J906" s="35"/>
      <c r="K906" s="19"/>
      <c r="L906" s="19"/>
      <c r="M906" s="19"/>
      <c r="N906" s="20"/>
      <c r="O906" s="19"/>
      <c r="P906" s="20"/>
      <c r="Q906" s="34"/>
      <c r="R906" s="20"/>
      <c r="S906" s="20"/>
      <c r="T906" s="20"/>
      <c r="U906" s="20"/>
      <c r="V906" s="35"/>
      <c r="W906" s="34"/>
      <c r="X906" s="35"/>
      <c r="Y906" s="34"/>
    </row>
    <row r="907" spans="5:25">
      <c r="E907" s="35"/>
      <c r="F907" s="157"/>
      <c r="G907" s="35"/>
      <c r="H907" s="35"/>
      <c r="I907" s="35"/>
      <c r="J907" s="35"/>
      <c r="K907" s="19"/>
      <c r="L907" s="19"/>
      <c r="M907" s="19"/>
      <c r="N907" s="20"/>
      <c r="O907" s="19"/>
      <c r="P907" s="20"/>
      <c r="Q907" s="34"/>
      <c r="R907" s="20"/>
      <c r="S907" s="20"/>
      <c r="T907" s="20"/>
      <c r="U907" s="20"/>
      <c r="V907" s="35"/>
      <c r="W907" s="34"/>
      <c r="X907" s="35"/>
      <c r="Y907" s="34"/>
    </row>
    <row r="908" spans="5:25">
      <c r="E908" s="35"/>
      <c r="F908" s="157"/>
      <c r="G908" s="35"/>
      <c r="H908" s="35"/>
      <c r="I908" s="35"/>
      <c r="J908" s="35"/>
      <c r="K908" s="19"/>
      <c r="L908" s="19"/>
      <c r="M908" s="19"/>
      <c r="N908" s="20"/>
      <c r="O908" s="19"/>
      <c r="P908" s="20"/>
      <c r="Q908" s="34"/>
      <c r="R908" s="20"/>
      <c r="S908" s="20"/>
      <c r="T908" s="20"/>
      <c r="U908" s="20"/>
      <c r="V908" s="35"/>
      <c r="W908" s="34"/>
      <c r="X908" s="35"/>
      <c r="Y908" s="34"/>
    </row>
    <row r="909" spans="5:25">
      <c r="E909" s="35"/>
      <c r="F909" s="157"/>
      <c r="G909" s="35"/>
      <c r="H909" s="35"/>
      <c r="I909" s="35"/>
      <c r="J909" s="35"/>
      <c r="K909" s="19"/>
      <c r="L909" s="19"/>
      <c r="M909" s="19"/>
      <c r="N909" s="20"/>
      <c r="O909" s="19"/>
      <c r="P909" s="20"/>
      <c r="Q909" s="34"/>
      <c r="R909" s="20"/>
      <c r="S909" s="20"/>
      <c r="T909" s="20"/>
      <c r="U909" s="20"/>
      <c r="V909" s="35"/>
      <c r="W909" s="34"/>
      <c r="X909" s="35"/>
      <c r="Y909" s="34"/>
    </row>
    <row r="910" spans="5:25">
      <c r="E910" s="35"/>
      <c r="F910" s="157"/>
      <c r="G910" s="35"/>
      <c r="H910" s="35"/>
      <c r="I910" s="35"/>
      <c r="J910" s="35"/>
      <c r="K910" s="19"/>
      <c r="L910" s="19"/>
      <c r="M910" s="19"/>
      <c r="N910" s="20"/>
      <c r="O910" s="19"/>
      <c r="P910" s="20"/>
      <c r="Q910" s="34"/>
      <c r="R910" s="20"/>
      <c r="S910" s="20"/>
      <c r="T910" s="20"/>
      <c r="U910" s="20"/>
      <c r="V910" s="35"/>
      <c r="W910" s="34"/>
      <c r="X910" s="35"/>
      <c r="Y910" s="34"/>
    </row>
    <row r="911" spans="5:25">
      <c r="E911" s="35"/>
      <c r="F911" s="157"/>
      <c r="G911" s="35"/>
      <c r="H911" s="35"/>
      <c r="I911" s="35"/>
      <c r="J911" s="35"/>
      <c r="K911" s="19"/>
      <c r="L911" s="19"/>
      <c r="M911" s="19"/>
      <c r="N911" s="20"/>
      <c r="O911" s="19"/>
      <c r="P911" s="20"/>
      <c r="Q911" s="34"/>
      <c r="R911" s="20"/>
      <c r="S911" s="20"/>
      <c r="T911" s="20"/>
      <c r="U911" s="20"/>
      <c r="V911" s="35"/>
      <c r="W911" s="34"/>
      <c r="X911" s="35"/>
      <c r="Y911" s="34"/>
    </row>
    <row r="912" spans="5:25">
      <c r="E912" s="35"/>
      <c r="F912" s="157"/>
      <c r="G912" s="35"/>
      <c r="H912" s="35"/>
      <c r="I912" s="35"/>
      <c r="J912" s="35"/>
      <c r="K912" s="19"/>
      <c r="L912" s="19"/>
      <c r="M912" s="19"/>
      <c r="N912" s="20"/>
      <c r="O912" s="19"/>
      <c r="P912" s="20"/>
      <c r="Q912" s="34"/>
      <c r="R912" s="20"/>
      <c r="S912" s="20"/>
      <c r="T912" s="20"/>
      <c r="U912" s="20"/>
      <c r="V912" s="35"/>
      <c r="W912" s="34"/>
      <c r="X912" s="35"/>
      <c r="Y912" s="34"/>
    </row>
    <row r="913" spans="5:25">
      <c r="E913" s="35"/>
      <c r="F913" s="157"/>
      <c r="G913" s="35"/>
      <c r="H913" s="35"/>
      <c r="I913" s="35"/>
      <c r="J913" s="35"/>
      <c r="K913" s="19"/>
      <c r="L913" s="19"/>
      <c r="M913" s="19"/>
      <c r="N913" s="20"/>
      <c r="O913" s="19"/>
      <c r="P913" s="20"/>
      <c r="Q913" s="34"/>
      <c r="R913" s="20"/>
      <c r="S913" s="20"/>
      <c r="T913" s="20"/>
      <c r="U913" s="20"/>
      <c r="V913" s="35"/>
      <c r="W913" s="34"/>
      <c r="X913" s="35"/>
      <c r="Y913" s="34"/>
    </row>
    <row r="914" spans="5:25">
      <c r="E914" s="35"/>
      <c r="F914" s="157"/>
      <c r="G914" s="35"/>
      <c r="H914" s="35"/>
      <c r="I914" s="35"/>
      <c r="J914" s="35"/>
      <c r="K914" s="19"/>
      <c r="L914" s="19"/>
      <c r="M914" s="19"/>
      <c r="N914" s="20"/>
      <c r="O914" s="19"/>
      <c r="P914" s="20"/>
      <c r="Q914" s="34"/>
      <c r="R914" s="20"/>
      <c r="S914" s="20"/>
      <c r="T914" s="20"/>
      <c r="U914" s="20"/>
      <c r="V914" s="35"/>
      <c r="W914" s="34"/>
      <c r="X914" s="35"/>
      <c r="Y914" s="34"/>
    </row>
    <row r="915" spans="5:25">
      <c r="E915" s="35"/>
      <c r="F915" s="157"/>
      <c r="G915" s="35"/>
      <c r="H915" s="35"/>
      <c r="I915" s="35"/>
      <c r="J915" s="35"/>
      <c r="K915" s="19"/>
      <c r="L915" s="19"/>
      <c r="M915" s="19"/>
      <c r="N915" s="20"/>
      <c r="O915" s="19"/>
      <c r="P915" s="20"/>
      <c r="Q915" s="34"/>
      <c r="R915" s="20"/>
      <c r="S915" s="20"/>
      <c r="T915" s="20"/>
      <c r="U915" s="20"/>
      <c r="V915" s="35"/>
      <c r="W915" s="34"/>
      <c r="X915" s="35"/>
      <c r="Y915" s="34"/>
    </row>
    <row r="916" spans="5:25">
      <c r="E916" s="35"/>
      <c r="F916" s="157"/>
      <c r="G916" s="35"/>
      <c r="H916" s="35"/>
      <c r="I916" s="35"/>
      <c r="J916" s="35"/>
      <c r="K916" s="19"/>
      <c r="L916" s="19"/>
      <c r="M916" s="19"/>
      <c r="N916" s="20"/>
      <c r="O916" s="19"/>
      <c r="P916" s="20"/>
      <c r="Q916" s="34"/>
      <c r="R916" s="20"/>
      <c r="S916" s="20"/>
      <c r="T916" s="20"/>
      <c r="U916" s="20"/>
      <c r="V916" s="35"/>
      <c r="W916" s="34"/>
      <c r="X916" s="35"/>
      <c r="Y916" s="34"/>
    </row>
    <row r="917" spans="5:25">
      <c r="E917" s="35"/>
      <c r="F917" s="157"/>
      <c r="G917" s="35"/>
      <c r="H917" s="35"/>
      <c r="I917" s="35"/>
      <c r="J917" s="35"/>
      <c r="K917" s="19"/>
      <c r="L917" s="19"/>
      <c r="M917" s="19"/>
      <c r="N917" s="20"/>
      <c r="O917" s="19"/>
      <c r="P917" s="20"/>
      <c r="Q917" s="34"/>
      <c r="R917" s="20"/>
      <c r="S917" s="20"/>
      <c r="T917" s="20"/>
      <c r="U917" s="20"/>
      <c r="V917" s="35"/>
      <c r="W917" s="34"/>
      <c r="X917" s="35"/>
      <c r="Y917" s="34"/>
    </row>
    <row r="918" spans="5:25">
      <c r="E918" s="35"/>
      <c r="F918" s="157"/>
      <c r="G918" s="35"/>
      <c r="H918" s="35"/>
      <c r="I918" s="35"/>
      <c r="J918" s="35"/>
      <c r="K918" s="19"/>
      <c r="L918" s="19"/>
      <c r="M918" s="19"/>
      <c r="N918" s="20"/>
      <c r="O918" s="19"/>
      <c r="P918" s="20"/>
      <c r="Q918" s="34"/>
      <c r="R918" s="20"/>
      <c r="S918" s="20"/>
      <c r="T918" s="20"/>
      <c r="U918" s="20"/>
      <c r="V918" s="35"/>
      <c r="W918" s="34"/>
      <c r="X918" s="35"/>
      <c r="Y918" s="34"/>
    </row>
    <row r="919" spans="5:25">
      <c r="E919" s="35"/>
      <c r="F919" s="157"/>
      <c r="G919" s="35"/>
      <c r="H919" s="35"/>
      <c r="I919" s="35"/>
      <c r="J919" s="35"/>
      <c r="K919" s="19"/>
      <c r="L919" s="19"/>
      <c r="M919" s="19"/>
      <c r="N919" s="20"/>
      <c r="O919" s="19"/>
      <c r="P919" s="20"/>
      <c r="Q919" s="34"/>
      <c r="R919" s="20"/>
      <c r="S919" s="20"/>
      <c r="T919" s="20"/>
      <c r="U919" s="20"/>
      <c r="V919" s="35"/>
      <c r="W919" s="34"/>
      <c r="X919" s="35"/>
      <c r="Y919" s="34"/>
    </row>
    <row r="920" spans="5:25">
      <c r="E920" s="35"/>
      <c r="F920" s="157"/>
      <c r="G920" s="35"/>
      <c r="H920" s="35"/>
      <c r="I920" s="35"/>
      <c r="J920" s="35"/>
      <c r="K920" s="19"/>
      <c r="L920" s="19"/>
      <c r="M920" s="19"/>
      <c r="N920" s="20"/>
      <c r="O920" s="19"/>
      <c r="P920" s="20"/>
      <c r="Q920" s="34"/>
      <c r="R920" s="20"/>
      <c r="S920" s="20"/>
      <c r="T920" s="20"/>
      <c r="U920" s="20"/>
      <c r="V920" s="35"/>
      <c r="W920" s="34"/>
      <c r="X920" s="35"/>
      <c r="Y920" s="34"/>
    </row>
    <row r="921" spans="5:25">
      <c r="E921" s="35"/>
      <c r="F921" s="157"/>
      <c r="G921" s="35"/>
      <c r="H921" s="35"/>
      <c r="I921" s="35"/>
      <c r="J921" s="35"/>
      <c r="K921" s="19"/>
      <c r="L921" s="19"/>
      <c r="M921" s="19"/>
      <c r="N921" s="20"/>
      <c r="O921" s="19"/>
      <c r="P921" s="20"/>
      <c r="Q921" s="34"/>
      <c r="R921" s="20"/>
      <c r="S921" s="20"/>
      <c r="T921" s="20"/>
      <c r="U921" s="20"/>
      <c r="V921" s="35"/>
      <c r="W921" s="34"/>
      <c r="X921" s="35"/>
      <c r="Y921" s="34"/>
    </row>
    <row r="922" spans="5:25">
      <c r="E922" s="35"/>
      <c r="F922" s="157"/>
      <c r="G922" s="35"/>
      <c r="H922" s="35"/>
      <c r="I922" s="35"/>
      <c r="J922" s="35"/>
      <c r="K922" s="19"/>
      <c r="L922" s="19"/>
      <c r="M922" s="19"/>
      <c r="N922" s="20"/>
      <c r="O922" s="19"/>
      <c r="P922" s="20"/>
      <c r="Q922" s="34"/>
      <c r="R922" s="20"/>
      <c r="S922" s="20"/>
      <c r="T922" s="20"/>
      <c r="U922" s="20"/>
      <c r="V922" s="35"/>
      <c r="W922" s="34"/>
      <c r="X922" s="35"/>
      <c r="Y922" s="34"/>
    </row>
    <row r="923" spans="5:25">
      <c r="E923" s="35"/>
      <c r="F923" s="157"/>
      <c r="G923" s="35"/>
      <c r="H923" s="35"/>
      <c r="I923" s="35"/>
      <c r="J923" s="35"/>
      <c r="K923" s="19"/>
      <c r="L923" s="19"/>
      <c r="M923" s="19"/>
      <c r="N923" s="20"/>
      <c r="O923" s="19"/>
      <c r="P923" s="20"/>
      <c r="Q923" s="34"/>
      <c r="R923" s="20"/>
      <c r="S923" s="20"/>
      <c r="T923" s="20"/>
      <c r="U923" s="20"/>
      <c r="V923" s="35"/>
      <c r="W923" s="34"/>
      <c r="X923" s="35"/>
      <c r="Y923" s="34"/>
    </row>
    <row r="924" spans="5:25">
      <c r="E924" s="35"/>
      <c r="F924" s="157"/>
      <c r="G924" s="35"/>
      <c r="H924" s="35"/>
      <c r="I924" s="35"/>
      <c r="J924" s="35"/>
      <c r="K924" s="19"/>
      <c r="L924" s="19"/>
      <c r="M924" s="19"/>
      <c r="N924" s="20"/>
      <c r="O924" s="19"/>
      <c r="P924" s="20"/>
      <c r="Q924" s="34"/>
      <c r="R924" s="20"/>
      <c r="S924" s="20"/>
      <c r="T924" s="20"/>
      <c r="U924" s="20"/>
      <c r="V924" s="35"/>
      <c r="W924" s="34"/>
      <c r="X924" s="35"/>
      <c r="Y924" s="34"/>
    </row>
  </sheetData>
  <sortState xmlns:xlrd2="http://schemas.microsoft.com/office/spreadsheetml/2017/richdata2" ref="E6:Y490">
    <sortCondition ref="E6:E490"/>
    <sortCondition ref="O6:O490"/>
    <sortCondition ref="J6:J490"/>
  </sortState>
  <mergeCells count="3">
    <mergeCell ref="A2:Y2"/>
    <mergeCell ref="A3:Y3"/>
    <mergeCell ref="E494:Y494"/>
  </mergeCells>
  <dataValidations count="4">
    <dataValidation type="list" allowBlank="1" showInputMessage="1" showErrorMessage="1" sqref="Q6:Q492 J6:J492 J496:J499 Q496:Q499 Q501:Q924 J501:J924" xr:uid="{00000000-0002-0000-0000-000000000000}">
      <formula1>Pracownicy</formula1>
    </dataValidation>
    <dataValidation type="list" allowBlank="1" showInputMessage="1" showErrorMessage="1" sqref="E6:E492 E496:E924" xr:uid="{00000000-0002-0000-0000-000001000000}">
      <formula1>kierunki</formula1>
    </dataValidation>
    <dataValidation type="list" allowBlank="1" showInputMessage="1" showErrorMessage="1" sqref="Y6:Y492 W6:W492 Y496:Y924 W496:W924" xr:uid="{00000000-0002-0000-0000-000003000000}">
      <formula1>taknie</formula1>
    </dataValidation>
    <dataValidation type="list" allowBlank="1" showInputMessage="1" showErrorMessage="1" sqref="AB6:AB492 AB496" xr:uid="{00000000-0002-0000-0000-000004000000}">
      <formula1>#REF!</formula1>
    </dataValidation>
  </dataValidations>
  <pageMargins left="0.25" right="0.25"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25"/>
  <sheetViews>
    <sheetView zoomScaleNormal="100" workbookViewId="0">
      <pane ySplit="1" topLeftCell="A26" activePane="bottomLeft" state="frozen"/>
      <selection pane="bottomLeft" activeCell="C24" sqref="C24"/>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8" customWidth="1"/>
    <col min="12" max="12" width="37.85546875" customWidth="1"/>
    <col min="13" max="13" width="49.42578125" style="3" bestFit="1" customWidth="1"/>
    <col min="14" max="40" width="9.140625" style="3"/>
  </cols>
  <sheetData>
    <row r="1" spans="1:40">
      <c r="A1" s="21" t="s">
        <v>22</v>
      </c>
      <c r="B1" s="21" t="s">
        <v>23</v>
      </c>
      <c r="C1" s="21" t="s">
        <v>24</v>
      </c>
      <c r="D1" s="21" t="s">
        <v>25</v>
      </c>
      <c r="E1" s="21" t="s">
        <v>26</v>
      </c>
      <c r="F1" s="22"/>
      <c r="G1" s="23" t="s">
        <v>1</v>
      </c>
      <c r="H1" s="23" t="s">
        <v>2</v>
      </c>
      <c r="I1" s="23" t="s">
        <v>26</v>
      </c>
      <c r="J1" s="23" t="s">
        <v>27</v>
      </c>
      <c r="K1" s="24" t="s">
        <v>214</v>
      </c>
      <c r="L1" s="21" t="str">
        <f t="shared" ref="L1" si="0">CONCATENATE(E1," ",D1," ",B1)</f>
        <v>Nazwisko Imię Tytuł / stopień</v>
      </c>
      <c r="M1" s="25" t="s">
        <v>223</v>
      </c>
    </row>
    <row r="2" spans="1:40" s="18" customFormat="1">
      <c r="A2" s="40" t="s">
        <v>378</v>
      </c>
      <c r="B2" s="40" t="s">
        <v>28</v>
      </c>
      <c r="C2" s="40" t="s">
        <v>348</v>
      </c>
      <c r="D2" s="40" t="s">
        <v>101</v>
      </c>
      <c r="E2" s="40" t="s">
        <v>377</v>
      </c>
      <c r="F2" s="43" t="str">
        <f t="shared" ref="F2" si="1">L2</f>
        <v>Adamczyk Michał Mgr inż.</v>
      </c>
      <c r="G2" s="40" t="str">
        <f t="shared" ref="G2" si="2">D2</f>
        <v>Michał</v>
      </c>
      <c r="H2" s="44"/>
      <c r="I2" s="40" t="str">
        <f t="shared" ref="I2" si="3">E2</f>
        <v>Adamczyk</v>
      </c>
      <c r="J2" s="134" t="s">
        <v>358</v>
      </c>
      <c r="K2" s="45"/>
      <c r="L2" s="40" t="str">
        <f t="shared" ref="L2:L33" si="4">CONCATENATE(E2," ",D2," ",B2)</f>
        <v>Adamczyk Michał Mgr inż.</v>
      </c>
      <c r="M2" s="41" t="str">
        <f t="shared" ref="M2:M33" si="5">CONCATENATE(D2," | ",E2," | ",B2," | "," ( ",A2, " ) ")</f>
        <v xml:space="preserve">Michał | Adamczyk | Mgr inż. |  ( p0530 ) </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spans="1:40" s="38" customFormat="1">
      <c r="A3" s="46" t="s">
        <v>268</v>
      </c>
      <c r="B3" s="40" t="s">
        <v>32</v>
      </c>
      <c r="C3" s="40" t="s">
        <v>33</v>
      </c>
      <c r="D3" s="40" t="s">
        <v>31</v>
      </c>
      <c r="E3" s="40" t="s">
        <v>30</v>
      </c>
      <c r="F3" s="43" t="str">
        <f t="shared" ref="F3:F33" si="6">L3</f>
        <v>Antal Maciej Dr inż.</v>
      </c>
      <c r="G3" s="40" t="str">
        <f t="shared" ref="G3:G66" si="7">D3</f>
        <v>Maciej</v>
      </c>
      <c r="H3" s="44"/>
      <c r="I3" s="40" t="str">
        <f t="shared" ref="I3:I66" si="8">E3</f>
        <v>Antal</v>
      </c>
      <c r="J3" s="100" t="s">
        <v>358</v>
      </c>
      <c r="K3" s="45" t="s">
        <v>249</v>
      </c>
      <c r="L3" s="40" t="str">
        <f t="shared" si="4"/>
        <v>Antal Maciej Dr inż.</v>
      </c>
      <c r="M3" s="41" t="str">
        <f t="shared" si="5"/>
        <v xml:space="preserve">Maciej | Antal | Dr inż. |  ( 05357 ) </v>
      </c>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1:40" s="7" customFormat="1">
      <c r="A4" s="46" t="s">
        <v>189</v>
      </c>
      <c r="B4" s="21" t="s">
        <v>32</v>
      </c>
      <c r="C4" s="40" t="s">
        <v>33</v>
      </c>
      <c r="D4" s="21" t="s">
        <v>37</v>
      </c>
      <c r="E4" s="21" t="s">
        <v>38</v>
      </c>
      <c r="F4" s="27" t="str">
        <f t="shared" si="6"/>
        <v>Bątkiewicz-Pantuła Marta Dr inż.</v>
      </c>
      <c r="G4" s="40" t="str">
        <f t="shared" si="7"/>
        <v>Marta</v>
      </c>
      <c r="H4" s="28" t="s">
        <v>229</v>
      </c>
      <c r="I4" s="40" t="str">
        <f t="shared" si="8"/>
        <v>Bątkiewicz-Pantuła</v>
      </c>
      <c r="J4" s="86" t="s">
        <v>354</v>
      </c>
      <c r="K4" s="29" t="s">
        <v>368</v>
      </c>
      <c r="L4" s="21" t="str">
        <f t="shared" si="4"/>
        <v>Bątkiewicz-Pantuła Marta Dr inż.</v>
      </c>
      <c r="M4" s="25" t="str">
        <f t="shared" si="5"/>
        <v xml:space="preserve">Marta | Bątkiewicz-Pantuła | Dr inż. |  ( 05298 )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6" t="s">
        <v>190</v>
      </c>
      <c r="B5" s="21" t="s">
        <v>32</v>
      </c>
      <c r="C5" s="21" t="s">
        <v>33</v>
      </c>
      <c r="D5" s="21" t="s">
        <v>39</v>
      </c>
      <c r="E5" s="21" t="s">
        <v>40</v>
      </c>
      <c r="F5" s="27" t="str">
        <f t="shared" si="6"/>
        <v>Bejmert Daniel Dr inż.</v>
      </c>
      <c r="G5" s="40" t="str">
        <f t="shared" si="7"/>
        <v>Daniel</v>
      </c>
      <c r="H5" s="28" t="s">
        <v>129</v>
      </c>
      <c r="I5" s="40" t="str">
        <f t="shared" si="8"/>
        <v>Bejmert</v>
      </c>
      <c r="J5" s="86" t="s">
        <v>354</v>
      </c>
      <c r="K5" s="29" t="s">
        <v>247</v>
      </c>
      <c r="L5" s="21" t="str">
        <f t="shared" si="4"/>
        <v>Bejmert Daniel Dr inż.</v>
      </c>
      <c r="M5" s="25" t="str">
        <f t="shared" si="5"/>
        <v xml:space="preserve">Daniel | Bejmert | Dr inż. |  ( 05285 )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46" t="s">
        <v>191</v>
      </c>
      <c r="B6" s="21" t="s">
        <v>32</v>
      </c>
      <c r="C6" s="40" t="s">
        <v>33</v>
      </c>
      <c r="D6" s="21" t="s">
        <v>42</v>
      </c>
      <c r="E6" s="21" t="s">
        <v>43</v>
      </c>
      <c r="F6" s="27" t="str">
        <f t="shared" si="6"/>
        <v>Bielówka Małgorzata Dr inż.</v>
      </c>
      <c r="G6" s="40" t="str">
        <f t="shared" si="7"/>
        <v>Małgorzata</v>
      </c>
      <c r="H6" s="28" t="s">
        <v>94</v>
      </c>
      <c r="I6" s="40" t="str">
        <f t="shared" si="8"/>
        <v>Bielówka</v>
      </c>
      <c r="J6" s="86" t="s">
        <v>354</v>
      </c>
      <c r="K6" s="45" t="s">
        <v>368</v>
      </c>
      <c r="L6" s="21" t="str">
        <f t="shared" si="4"/>
        <v>Bielówka Małgorzata Dr inż.</v>
      </c>
      <c r="M6" s="25" t="str">
        <f t="shared" si="5"/>
        <v xml:space="preserve">Małgorzata | Bielówka | Dr inż. |  ( 05286 )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6" t="s">
        <v>192</v>
      </c>
      <c r="B7" s="21" t="s">
        <v>32</v>
      </c>
      <c r="C7" s="21" t="s">
        <v>227</v>
      </c>
      <c r="D7" s="21" t="s">
        <v>47</v>
      </c>
      <c r="E7" s="21" t="s">
        <v>48</v>
      </c>
      <c r="F7" s="27" t="str">
        <f t="shared" si="6"/>
        <v>Bretuj Witold Dr inż.</v>
      </c>
      <c r="G7" s="40" t="str">
        <f t="shared" si="7"/>
        <v>Witold</v>
      </c>
      <c r="H7" s="28"/>
      <c r="I7" s="40" t="str">
        <f t="shared" si="8"/>
        <v>Bretuj</v>
      </c>
      <c r="J7" s="87" t="s">
        <v>351</v>
      </c>
      <c r="K7" s="29" t="s">
        <v>244</v>
      </c>
      <c r="L7" s="21" t="str">
        <f t="shared" si="4"/>
        <v>Bretuj Witold Dr inż.</v>
      </c>
      <c r="M7" s="25" t="str">
        <f t="shared" si="5"/>
        <v xml:space="preserve">Witold | Bretuj | Dr inż. |  ( 05154 )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6" t="s">
        <v>193</v>
      </c>
      <c r="B8" s="21" t="s">
        <v>32</v>
      </c>
      <c r="C8" s="40" t="s">
        <v>33</v>
      </c>
      <c r="D8" s="21" t="s">
        <v>49</v>
      </c>
      <c r="E8" s="21" t="s">
        <v>50</v>
      </c>
      <c r="F8" s="27" t="str">
        <f t="shared" si="6"/>
        <v>Brusiłowicz Bartosz Dr inż.</v>
      </c>
      <c r="G8" s="40" t="str">
        <f t="shared" si="7"/>
        <v>Bartosz</v>
      </c>
      <c r="H8" s="28" t="s">
        <v>84</v>
      </c>
      <c r="I8" s="40" t="str">
        <f t="shared" si="8"/>
        <v>Brusiłowicz</v>
      </c>
      <c r="J8" s="86" t="s">
        <v>354</v>
      </c>
      <c r="K8" s="29" t="s">
        <v>247</v>
      </c>
      <c r="L8" s="21" t="str">
        <f t="shared" si="4"/>
        <v>Brusiłowicz Bartosz Dr inż.</v>
      </c>
      <c r="M8" s="25" t="str">
        <f t="shared" si="5"/>
        <v xml:space="preserve">Bartosz | Brusiłowicz | Dr inż. |  ( 05413 )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7" customFormat="1">
      <c r="A9" s="46" t="s">
        <v>194</v>
      </c>
      <c r="B9" s="21" t="s">
        <v>32</v>
      </c>
      <c r="C9" s="21" t="s">
        <v>33</v>
      </c>
      <c r="D9" s="21" t="s">
        <v>51</v>
      </c>
      <c r="E9" s="21" t="s">
        <v>52</v>
      </c>
      <c r="F9" s="27" t="str">
        <f t="shared" si="6"/>
        <v>Budzisz Joanna Dr inż.</v>
      </c>
      <c r="G9" s="40" t="str">
        <f t="shared" si="7"/>
        <v>Joanna</v>
      </c>
      <c r="H9" s="28" t="s">
        <v>230</v>
      </c>
      <c r="I9" s="40" t="str">
        <f t="shared" si="8"/>
        <v>Budzisz</v>
      </c>
      <c r="J9" s="86" t="s">
        <v>354</v>
      </c>
      <c r="K9" s="45" t="s">
        <v>368</v>
      </c>
      <c r="L9" s="21" t="str">
        <f t="shared" si="4"/>
        <v>Budzisz Joanna Dr inż.</v>
      </c>
      <c r="M9" s="25" t="str">
        <f t="shared" si="5"/>
        <v xml:space="preserve">Joanna | Budzisz | Dr inż. |  ( 05404 )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46" t="s">
        <v>195</v>
      </c>
      <c r="B10" s="40" t="s">
        <v>29</v>
      </c>
      <c r="C10" s="40" t="s">
        <v>350</v>
      </c>
      <c r="D10" s="21" t="s">
        <v>56</v>
      </c>
      <c r="E10" s="21" t="s">
        <v>57</v>
      </c>
      <c r="F10" s="27" t="str">
        <f t="shared" si="6"/>
        <v>Ciurys Marek Dr hab. inż.</v>
      </c>
      <c r="G10" s="40" t="str">
        <f t="shared" si="7"/>
        <v>Marek</v>
      </c>
      <c r="H10" s="28" t="s">
        <v>60</v>
      </c>
      <c r="I10" s="40" t="str">
        <f t="shared" si="8"/>
        <v>Ciurys</v>
      </c>
      <c r="J10" s="101" t="s">
        <v>358</v>
      </c>
      <c r="K10" s="29" t="s">
        <v>249</v>
      </c>
      <c r="L10" s="21" t="str">
        <f t="shared" si="4"/>
        <v>Ciurys Marek Dr hab. inż.</v>
      </c>
      <c r="M10" s="25" t="str">
        <f t="shared" si="5"/>
        <v xml:space="preserve">Marek | Ciurys | Dr hab.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46" t="s">
        <v>196</v>
      </c>
      <c r="B11" s="21" t="s">
        <v>32</v>
      </c>
      <c r="C11" s="21" t="s">
        <v>33</v>
      </c>
      <c r="D11" s="21" t="s">
        <v>55</v>
      </c>
      <c r="E11" s="21" t="s">
        <v>58</v>
      </c>
      <c r="F11" s="27" t="str">
        <f t="shared" si="6"/>
        <v>Czapka Tomasz Dr inż.</v>
      </c>
      <c r="G11" s="40" t="str">
        <f t="shared" si="7"/>
        <v>Tomasz</v>
      </c>
      <c r="H11" s="28"/>
      <c r="I11" s="40" t="str">
        <f t="shared" si="8"/>
        <v>Czapka</v>
      </c>
      <c r="J11" s="51" t="s">
        <v>351</v>
      </c>
      <c r="K11" s="45" t="s">
        <v>246</v>
      </c>
      <c r="L11" s="21" t="str">
        <f t="shared" si="4"/>
        <v>Czapka Tomasz Dr inż.</v>
      </c>
      <c r="M11" s="25"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39" customFormat="1">
      <c r="A12" s="46" t="s">
        <v>372</v>
      </c>
      <c r="B12" s="40" t="s">
        <v>28</v>
      </c>
      <c r="C12" s="40" t="s">
        <v>348</v>
      </c>
      <c r="D12" s="40" t="s">
        <v>101</v>
      </c>
      <c r="E12" s="40" t="s">
        <v>371</v>
      </c>
      <c r="F12" s="43" t="str">
        <f t="shared" si="6"/>
        <v>Czosnyka Michał Mgr inż.</v>
      </c>
      <c r="G12" s="40" t="str">
        <f t="shared" si="7"/>
        <v>Michał</v>
      </c>
      <c r="H12" s="44"/>
      <c r="I12" s="40" t="str">
        <f t="shared" si="8"/>
        <v>Czosnyka</v>
      </c>
      <c r="J12" s="134" t="s">
        <v>354</v>
      </c>
      <c r="K12" s="45" t="s">
        <v>368</v>
      </c>
      <c r="L12" s="40" t="str">
        <f t="shared" si="4"/>
        <v>Czosnyka Michał Mgr inż.</v>
      </c>
      <c r="M12" s="41" t="str">
        <f t="shared" si="5"/>
        <v xml:space="preserve">Michał | Czosnyka | Mgr inż. |  ( p52346 ) </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row>
    <row r="13" spans="1:40" s="7" customFormat="1">
      <c r="A13" s="46" t="s">
        <v>198</v>
      </c>
      <c r="B13" s="21" t="s">
        <v>32</v>
      </c>
      <c r="C13" s="21" t="s">
        <v>227</v>
      </c>
      <c r="D13" s="21" t="s">
        <v>61</v>
      </c>
      <c r="E13" s="21" t="s">
        <v>62</v>
      </c>
      <c r="F13" s="27" t="str">
        <f t="shared" si="6"/>
        <v>Dąbrowska-Kauf Grażyna Dr inż.</v>
      </c>
      <c r="G13" s="40" t="str">
        <f t="shared" si="7"/>
        <v>Grażyna</v>
      </c>
      <c r="H13" s="28" t="s">
        <v>231</v>
      </c>
      <c r="I13" s="40" t="str">
        <f t="shared" si="8"/>
        <v>Dąbrowska-Kauf</v>
      </c>
      <c r="J13" s="86" t="s">
        <v>354</v>
      </c>
      <c r="K13" s="45" t="s">
        <v>368</v>
      </c>
      <c r="L13" s="21" t="str">
        <f t="shared" si="4"/>
        <v>Dąbrowska-Kauf Grażyna Dr inż.</v>
      </c>
      <c r="M13" s="25"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46" t="s">
        <v>197</v>
      </c>
      <c r="B14" s="40" t="s">
        <v>32</v>
      </c>
      <c r="C14" s="40" t="s">
        <v>33</v>
      </c>
      <c r="D14" s="21" t="s">
        <v>53</v>
      </c>
      <c r="E14" s="21" t="s">
        <v>63</v>
      </c>
      <c r="F14" s="27" t="str">
        <f t="shared" si="6"/>
        <v>Derugo Piotr Dr inż.</v>
      </c>
      <c r="G14" s="40" t="str">
        <f t="shared" si="7"/>
        <v>Piotr</v>
      </c>
      <c r="H14" s="28" t="s">
        <v>34</v>
      </c>
      <c r="I14" s="40" t="str">
        <f t="shared" si="8"/>
        <v>Derugo</v>
      </c>
      <c r="J14" s="102" t="s">
        <v>358</v>
      </c>
      <c r="K14" s="29" t="s">
        <v>250</v>
      </c>
      <c r="L14" s="21" t="str">
        <f t="shared" si="4"/>
        <v>Derugo Piotr Dr inż.</v>
      </c>
      <c r="M14" s="25" t="str">
        <f t="shared" si="5"/>
        <v xml:space="preserve">Piotr | Derugo | Dr inż. |  ( 05390 ) </v>
      </c>
    </row>
    <row r="15" spans="1:40" s="7" customFormat="1">
      <c r="A15" s="46" t="s">
        <v>199</v>
      </c>
      <c r="B15" s="21" t="s">
        <v>29</v>
      </c>
      <c r="C15" s="40" t="s">
        <v>350</v>
      </c>
      <c r="D15" s="21" t="s">
        <v>64</v>
      </c>
      <c r="E15" s="21" t="s">
        <v>65</v>
      </c>
      <c r="F15" s="27" t="str">
        <f t="shared" si="6"/>
        <v>Dołęga Waldemar Dr hab. inż.</v>
      </c>
      <c r="G15" s="40" t="str">
        <f t="shared" si="7"/>
        <v>Waldemar</v>
      </c>
      <c r="H15" s="28" t="s">
        <v>60</v>
      </c>
      <c r="I15" s="40" t="str">
        <f t="shared" si="8"/>
        <v>Dołęga</v>
      </c>
      <c r="J15" s="86" t="s">
        <v>354</v>
      </c>
      <c r="K15" s="45" t="s">
        <v>368</v>
      </c>
      <c r="L15" s="21" t="str">
        <f t="shared" si="4"/>
        <v>Dołęga Waldemar Dr hab. inż.</v>
      </c>
      <c r="M15" s="25"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46" t="s">
        <v>269</v>
      </c>
      <c r="B16" s="21" t="s">
        <v>74</v>
      </c>
      <c r="C16" s="21" t="s">
        <v>227</v>
      </c>
      <c r="D16" s="21" t="s">
        <v>66</v>
      </c>
      <c r="E16" s="21" t="s">
        <v>67</v>
      </c>
      <c r="F16" s="27" t="str">
        <f t="shared" si="6"/>
        <v>Dudzikowski Ignacy Prof. dr hab. inż.</v>
      </c>
      <c r="G16" s="40" t="str">
        <f t="shared" si="7"/>
        <v>Ignacy</v>
      </c>
      <c r="H16" s="28"/>
      <c r="I16" s="40" t="str">
        <f t="shared" si="8"/>
        <v>Dudzikowski</v>
      </c>
      <c r="J16" s="103" t="s">
        <v>358</v>
      </c>
      <c r="K16" s="29" t="s">
        <v>249</v>
      </c>
      <c r="L16" s="21" t="str">
        <f t="shared" si="4"/>
        <v>Dudzikowski Ignacy Prof. dr hab. inż.</v>
      </c>
      <c r="M16" s="25"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46" t="s">
        <v>200</v>
      </c>
      <c r="B17" s="21" t="s">
        <v>32</v>
      </c>
      <c r="C17" s="21" t="s">
        <v>33</v>
      </c>
      <c r="D17" s="21" t="s">
        <v>39</v>
      </c>
      <c r="E17" s="21" t="s">
        <v>68</v>
      </c>
      <c r="F17" s="27" t="str">
        <f t="shared" si="6"/>
        <v>Dusza Daniel Dr inż.</v>
      </c>
      <c r="G17" s="40" t="str">
        <f t="shared" si="7"/>
        <v>Daniel</v>
      </c>
      <c r="H17" s="28"/>
      <c r="I17" s="40" t="str">
        <f t="shared" si="8"/>
        <v>Dusza</v>
      </c>
      <c r="J17" s="104" t="s">
        <v>358</v>
      </c>
      <c r="K17" s="29" t="s">
        <v>249</v>
      </c>
      <c r="L17" s="21" t="str">
        <f t="shared" si="4"/>
        <v>Dusza Daniel Dr inż.</v>
      </c>
      <c r="M17" s="25"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46" t="s">
        <v>201</v>
      </c>
      <c r="B18" s="21" t="s">
        <v>29</v>
      </c>
      <c r="C18" s="21" t="s">
        <v>350</v>
      </c>
      <c r="D18" s="21" t="s">
        <v>69</v>
      </c>
      <c r="E18" s="21" t="s">
        <v>70</v>
      </c>
      <c r="F18" s="27" t="str">
        <f t="shared" si="6"/>
        <v>Dybkowski Mateusz Dr hab. inż.</v>
      </c>
      <c r="G18" s="40" t="str">
        <f t="shared" si="7"/>
        <v>Mateusz</v>
      </c>
      <c r="H18" s="28"/>
      <c r="I18" s="40" t="str">
        <f t="shared" si="8"/>
        <v>Dybkowski</v>
      </c>
      <c r="J18" s="105" t="s">
        <v>358</v>
      </c>
      <c r="K18" s="29" t="s">
        <v>250</v>
      </c>
      <c r="L18" s="21" t="str">
        <f t="shared" si="4"/>
        <v>Dybkowski Mateusz Dr hab. inż.</v>
      </c>
      <c r="M18" s="25"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46" t="s">
        <v>202</v>
      </c>
      <c r="B19" s="21" t="s">
        <v>32</v>
      </c>
      <c r="C19" s="21" t="s">
        <v>33</v>
      </c>
      <c r="D19" s="21" t="s">
        <v>44</v>
      </c>
      <c r="E19" s="21" t="s">
        <v>71</v>
      </c>
      <c r="F19" s="27" t="str">
        <f t="shared" si="6"/>
        <v>Dyrcz Krzysztof Dr inż.</v>
      </c>
      <c r="G19" s="40" t="str">
        <f t="shared" si="7"/>
        <v>Krzysztof</v>
      </c>
      <c r="H19" s="28" t="s">
        <v>60</v>
      </c>
      <c r="I19" s="40" t="str">
        <f t="shared" si="8"/>
        <v>Dyrcz</v>
      </c>
      <c r="J19" s="106" t="s">
        <v>358</v>
      </c>
      <c r="K19" s="29" t="s">
        <v>250</v>
      </c>
      <c r="L19" s="21" t="str">
        <f t="shared" si="4"/>
        <v>Dyrcz Krzysztof Dr inż.</v>
      </c>
      <c r="M19" s="25"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46" t="s">
        <v>203</v>
      </c>
      <c r="B20" s="21" t="s">
        <v>32</v>
      </c>
      <c r="C20" s="21" t="s">
        <v>33</v>
      </c>
      <c r="D20" s="21" t="s">
        <v>60</v>
      </c>
      <c r="E20" s="21" t="s">
        <v>72</v>
      </c>
      <c r="F20" s="27" t="str">
        <f t="shared" si="6"/>
        <v>Ewert Paweł Dr inż.</v>
      </c>
      <c r="G20" s="40" t="str">
        <f t="shared" si="7"/>
        <v>Paweł</v>
      </c>
      <c r="H20" s="28" t="s">
        <v>105</v>
      </c>
      <c r="I20" s="40" t="str">
        <f t="shared" si="8"/>
        <v>Ewert</v>
      </c>
      <c r="J20" s="107" t="s">
        <v>358</v>
      </c>
      <c r="K20" s="29" t="s">
        <v>250</v>
      </c>
      <c r="L20" s="21" t="str">
        <f t="shared" si="4"/>
        <v>Ewert Paweł Dr inż.</v>
      </c>
      <c r="M20" s="25"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49" customFormat="1">
      <c r="A21" s="50" t="s">
        <v>344</v>
      </c>
      <c r="B21" s="40" t="s">
        <v>32</v>
      </c>
      <c r="C21" s="40" t="s">
        <v>33</v>
      </c>
      <c r="D21" s="49" t="s">
        <v>53</v>
      </c>
      <c r="E21" s="48" t="s">
        <v>345</v>
      </c>
      <c r="F21" s="49" t="str">
        <f t="shared" ref="F21" si="9">L21</f>
        <v>Gajewski Piotr Dr inż.</v>
      </c>
      <c r="G21" s="49" t="str">
        <f t="shared" ref="G21" si="10">D21</f>
        <v>Piotr</v>
      </c>
      <c r="I21" s="49" t="str">
        <f t="shared" ref="I21" si="11">E21</f>
        <v>Gajewski</v>
      </c>
      <c r="J21" s="108" t="s">
        <v>358</v>
      </c>
      <c r="K21" s="45" t="s">
        <v>250</v>
      </c>
      <c r="L21" s="49" t="str">
        <f t="shared" ref="L21" si="12">CONCATENATE(E21," ",D21," ",B21)</f>
        <v>Gajewski Piotr Dr inż.</v>
      </c>
      <c r="M21" s="49" t="str">
        <f t="shared" ref="M21" si="13">CONCATENATE(D21," | ",E21," | ",B21," | "," ( ",A21, " ) ")</f>
        <v xml:space="preserve">Piotr | Gajewski | Dr inż. |  ( 05397 ) </v>
      </c>
    </row>
    <row r="22" spans="1:40" s="39" customFormat="1">
      <c r="A22" s="46" t="s">
        <v>270</v>
      </c>
      <c r="B22" s="40" t="s">
        <v>32</v>
      </c>
      <c r="C22" s="40" t="s">
        <v>33</v>
      </c>
      <c r="D22" s="40" t="s">
        <v>75</v>
      </c>
      <c r="E22" s="40" t="s">
        <v>262</v>
      </c>
      <c r="F22" s="43" t="str">
        <f t="shared" si="6"/>
        <v>Gozdowiak Adam Dr inż.</v>
      </c>
      <c r="G22" s="40" t="str">
        <f t="shared" si="7"/>
        <v>Adam</v>
      </c>
      <c r="H22" s="44"/>
      <c r="I22" s="40" t="str">
        <f t="shared" si="8"/>
        <v>Gozdowiak</v>
      </c>
      <c r="J22" s="109" t="s">
        <v>358</v>
      </c>
      <c r="K22" s="45" t="s">
        <v>249</v>
      </c>
      <c r="L22" s="40" t="str">
        <f t="shared" si="4"/>
        <v>Gozdowiak Adam Dr inż.</v>
      </c>
      <c r="M22" s="41" t="str">
        <f t="shared" si="5"/>
        <v xml:space="preserve">Adam | Gozdowiak | Dr inż. |  ( 053111 ) </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row>
    <row r="23" spans="1:40" s="7" customFormat="1">
      <c r="A23" s="46" t="s">
        <v>204</v>
      </c>
      <c r="B23" s="21" t="s">
        <v>32</v>
      </c>
      <c r="C23" s="40" t="s">
        <v>33</v>
      </c>
      <c r="D23" s="21" t="s">
        <v>76</v>
      </c>
      <c r="E23" s="21" t="s">
        <v>77</v>
      </c>
      <c r="F23" s="27" t="str">
        <f t="shared" si="6"/>
        <v>Grycan Wiktoria Dr inż.</v>
      </c>
      <c r="G23" s="40" t="str">
        <f t="shared" si="7"/>
        <v>Wiktoria</v>
      </c>
      <c r="H23" s="28" t="s">
        <v>233</v>
      </c>
      <c r="I23" s="40" t="str">
        <f t="shared" si="8"/>
        <v>Grycan</v>
      </c>
      <c r="J23" s="86" t="s">
        <v>354</v>
      </c>
      <c r="K23" s="45" t="s">
        <v>368</v>
      </c>
      <c r="L23" s="21" t="str">
        <f t="shared" si="4"/>
        <v>Grycan Wiktoria Dr inż.</v>
      </c>
      <c r="M23" s="25"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46" t="s">
        <v>205</v>
      </c>
      <c r="B24" s="21" t="s">
        <v>32</v>
      </c>
      <c r="C24" s="21" t="s">
        <v>227</v>
      </c>
      <c r="D24" s="21" t="s">
        <v>75</v>
      </c>
      <c r="E24" s="21" t="s">
        <v>78</v>
      </c>
      <c r="F24" s="27" t="str">
        <f t="shared" si="6"/>
        <v>Gubański Adam Dr inż.</v>
      </c>
      <c r="G24" s="40" t="str">
        <f t="shared" si="7"/>
        <v>Adam</v>
      </c>
      <c r="H24" s="28"/>
      <c r="I24" s="40" t="str">
        <f t="shared" si="8"/>
        <v>Gubański</v>
      </c>
      <c r="J24" s="88" t="s">
        <v>351</v>
      </c>
      <c r="K24" s="29" t="s">
        <v>245</v>
      </c>
      <c r="L24" s="21" t="str">
        <f t="shared" si="4"/>
        <v>Gubański Adam Dr inż.</v>
      </c>
      <c r="M24" s="25" t="str">
        <f t="shared" si="5"/>
        <v xml:space="preserve">Adam | Gubański | Dr inż. |  ( 05103 ) </v>
      </c>
    </row>
    <row r="25" spans="1:40" s="7" customFormat="1">
      <c r="A25" s="46" t="s">
        <v>206</v>
      </c>
      <c r="B25" s="21" t="s">
        <v>32</v>
      </c>
      <c r="C25" s="21" t="s">
        <v>33</v>
      </c>
      <c r="D25" s="21" t="s">
        <v>31</v>
      </c>
      <c r="E25" s="21" t="s">
        <v>80</v>
      </c>
      <c r="F25" s="27" t="str">
        <f t="shared" si="6"/>
        <v>Gwoździewicz Maciej Dr inż.</v>
      </c>
      <c r="G25" s="40" t="str">
        <f t="shared" si="7"/>
        <v>Maciej</v>
      </c>
      <c r="H25" s="28" t="s">
        <v>234</v>
      </c>
      <c r="I25" s="40" t="str">
        <f t="shared" si="8"/>
        <v>Gwoździewicz</v>
      </c>
      <c r="J25" s="110" t="s">
        <v>358</v>
      </c>
      <c r="K25" s="29" t="s">
        <v>249</v>
      </c>
      <c r="L25" s="21" t="str">
        <f t="shared" si="4"/>
        <v>Gwoździewicz Maciej Dr inż.</v>
      </c>
      <c r="M25" s="25"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46" t="s">
        <v>207</v>
      </c>
      <c r="B26" s="40" t="s">
        <v>29</v>
      </c>
      <c r="C26" s="40" t="s">
        <v>350</v>
      </c>
      <c r="D26" s="21" t="s">
        <v>46</v>
      </c>
      <c r="E26" s="21" t="s">
        <v>81</v>
      </c>
      <c r="F26" s="27" t="str">
        <f t="shared" si="6"/>
        <v>Habrych Marcin Dr hab. inż.</v>
      </c>
      <c r="G26" s="40" t="str">
        <f t="shared" si="7"/>
        <v>Marcin</v>
      </c>
      <c r="H26" s="28" t="s">
        <v>73</v>
      </c>
      <c r="I26" s="40" t="str">
        <f t="shared" si="8"/>
        <v>Habrych</v>
      </c>
      <c r="J26" s="86" t="s">
        <v>354</v>
      </c>
      <c r="K26" s="29" t="s">
        <v>247</v>
      </c>
      <c r="L26" s="21" t="str">
        <f t="shared" si="4"/>
        <v>Habrych Marcin Dr hab. inż.</v>
      </c>
      <c r="M26" s="25"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39" customFormat="1">
      <c r="A27" s="49" t="s">
        <v>367</v>
      </c>
      <c r="B27" s="40" t="s">
        <v>32</v>
      </c>
      <c r="C27" s="40" t="s">
        <v>33</v>
      </c>
      <c r="D27" s="40" t="s">
        <v>366</v>
      </c>
      <c r="E27" s="40" t="s">
        <v>83</v>
      </c>
      <c r="F27" s="43" t="str">
        <f t="shared" si="6"/>
        <v>Herlender Justyna Dr inż.</v>
      </c>
      <c r="G27" s="40" t="str">
        <f t="shared" si="7"/>
        <v>Justyna</v>
      </c>
      <c r="H27" s="44"/>
      <c r="I27" s="40" t="str">
        <f t="shared" si="8"/>
        <v>Herlender</v>
      </c>
      <c r="J27" s="134" t="s">
        <v>354</v>
      </c>
      <c r="K27" s="45" t="s">
        <v>247</v>
      </c>
      <c r="L27" s="44" t="str">
        <f t="shared" si="4"/>
        <v>Herlender Justyna Dr inż.</v>
      </c>
      <c r="M27" s="41" t="str">
        <f t="shared" si="5"/>
        <v xml:space="preserve">Justyna | Herlender | Dr inż. |  ( p52341 ) </v>
      </c>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row>
    <row r="28" spans="1:40" s="5" customFormat="1">
      <c r="A28" s="46" t="s">
        <v>208</v>
      </c>
      <c r="B28" s="21" t="s">
        <v>32</v>
      </c>
      <c r="C28" s="21" t="s">
        <v>350</v>
      </c>
      <c r="D28" s="21" t="s">
        <v>82</v>
      </c>
      <c r="E28" s="21" t="s">
        <v>83</v>
      </c>
      <c r="F28" s="27" t="str">
        <f t="shared" si="6"/>
        <v>Herlender Kazimierz Dr inż.</v>
      </c>
      <c r="G28" s="40" t="str">
        <f t="shared" si="7"/>
        <v>Kazimierz</v>
      </c>
      <c r="H28" s="28"/>
      <c r="I28" s="40" t="str">
        <f t="shared" si="8"/>
        <v>Herlender</v>
      </c>
      <c r="J28" s="86" t="s">
        <v>354</v>
      </c>
      <c r="K28" s="45" t="s">
        <v>368</v>
      </c>
      <c r="L28" s="21" t="str">
        <f t="shared" si="4"/>
        <v>Herlender Kazimierz Dr inż.</v>
      </c>
      <c r="M28" s="25" t="str">
        <f t="shared" si="5"/>
        <v xml:space="preserve">Kazimierz | Herlender | Dr inż. |  ( 05211 ) </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40">
      <c r="A29" s="46" t="s">
        <v>209</v>
      </c>
      <c r="B29" s="21" t="s">
        <v>74</v>
      </c>
      <c r="C29" s="21" t="s">
        <v>346</v>
      </c>
      <c r="D29" s="21" t="s">
        <v>84</v>
      </c>
      <c r="E29" s="21" t="s">
        <v>85</v>
      </c>
      <c r="F29" s="27" t="str">
        <f t="shared" si="6"/>
        <v>Iżykowski Jan Prof. dr hab. inż.</v>
      </c>
      <c r="G29" s="40" t="str">
        <f t="shared" si="7"/>
        <v>Jan</v>
      </c>
      <c r="H29" s="28" t="s">
        <v>235</v>
      </c>
      <c r="I29" s="40" t="str">
        <f t="shared" si="8"/>
        <v>Iżykowski</v>
      </c>
      <c r="J29" s="86" t="s">
        <v>354</v>
      </c>
      <c r="K29" s="29" t="s">
        <v>247</v>
      </c>
      <c r="L29" s="21" t="str">
        <f t="shared" si="4"/>
        <v>Iżykowski Jan Prof. dr hab. inż.</v>
      </c>
      <c r="M29" s="25" t="str">
        <f t="shared" si="5"/>
        <v xml:space="preserve">Jan | Iżykowski | Prof. dr hab. inż. |  ( 05212 ) </v>
      </c>
    </row>
    <row r="30" spans="1:40" s="7" customFormat="1">
      <c r="A30" s="46" t="s">
        <v>210</v>
      </c>
      <c r="B30" s="40" t="s">
        <v>29</v>
      </c>
      <c r="C30" s="40" t="s">
        <v>350</v>
      </c>
      <c r="D30" s="21" t="s">
        <v>36</v>
      </c>
      <c r="E30" s="21" t="s">
        <v>86</v>
      </c>
      <c r="F30" s="27" t="str">
        <f t="shared" si="6"/>
        <v>Janik Przemysław Dr hab. inż.</v>
      </c>
      <c r="G30" s="40" t="str">
        <f t="shared" si="7"/>
        <v>Przemysław</v>
      </c>
      <c r="H30" s="28"/>
      <c r="I30" s="40" t="str">
        <f t="shared" si="8"/>
        <v>Janik</v>
      </c>
      <c r="J30" s="89" t="s">
        <v>351</v>
      </c>
      <c r="K30" s="29" t="s">
        <v>245</v>
      </c>
      <c r="L30" s="21" t="str">
        <f t="shared" si="4"/>
        <v>Janik Przemysław Dr hab. inż.</v>
      </c>
      <c r="M30" s="25" t="str">
        <f t="shared" si="5"/>
        <v xml:space="preserve">Przemysław | Janik | Dr hab. inż. |  ( 05115 )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46" t="s">
        <v>271</v>
      </c>
      <c r="B31" s="21" t="s">
        <v>32</v>
      </c>
      <c r="C31" s="40" t="s">
        <v>227</v>
      </c>
      <c r="D31" s="21" t="s">
        <v>55</v>
      </c>
      <c r="E31" s="21" t="s">
        <v>87</v>
      </c>
      <c r="F31" s="27" t="str">
        <f t="shared" si="6"/>
        <v>Janta Tomasz Dr inż.</v>
      </c>
      <c r="G31" s="40" t="str">
        <f t="shared" si="7"/>
        <v>Tomasz</v>
      </c>
      <c r="H31" s="28" t="s">
        <v>35</v>
      </c>
      <c r="I31" s="40" t="str">
        <f t="shared" si="8"/>
        <v>Janta</v>
      </c>
      <c r="J31" s="111" t="s">
        <v>358</v>
      </c>
      <c r="K31" s="29" t="s">
        <v>249</v>
      </c>
      <c r="L31" s="21" t="str">
        <f t="shared" si="4"/>
        <v>Janta Tomasz Dr inż.</v>
      </c>
      <c r="M31" s="25" t="str">
        <f t="shared" si="5"/>
        <v xml:space="preserve">Tomasz | Janta | Dr inż. |  ( 05311 )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7" customFormat="1">
      <c r="A32" s="46" t="s">
        <v>272</v>
      </c>
      <c r="B32" s="40" t="s">
        <v>29</v>
      </c>
      <c r="C32" s="40" t="s">
        <v>350</v>
      </c>
      <c r="D32" s="21" t="s">
        <v>31</v>
      </c>
      <c r="E32" s="21" t="s">
        <v>88</v>
      </c>
      <c r="F32" s="27" t="str">
        <f t="shared" si="6"/>
        <v>Jaroszewski Maciej Dr hab. inż.</v>
      </c>
      <c r="G32" s="40" t="str">
        <f t="shared" si="7"/>
        <v>Maciej</v>
      </c>
      <c r="H32" s="28" t="s">
        <v>236</v>
      </c>
      <c r="I32" s="40" t="str">
        <f t="shared" si="8"/>
        <v>Jaroszewski</v>
      </c>
      <c r="J32" s="90" t="s">
        <v>351</v>
      </c>
      <c r="K32" s="29" t="s">
        <v>244</v>
      </c>
      <c r="L32" s="21" t="str">
        <f t="shared" si="4"/>
        <v>Jaroszewski Maciej Dr hab. inż.</v>
      </c>
      <c r="M32" s="25" t="str">
        <f t="shared" si="5"/>
        <v xml:space="preserve">Maciej | Jaroszewski | Dr hab. inż. |  ( 05104 ) </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s="37" customFormat="1">
      <c r="A33" s="49" t="s">
        <v>347</v>
      </c>
      <c r="B33" s="40" t="s">
        <v>32</v>
      </c>
      <c r="C33" s="40" t="s">
        <v>33</v>
      </c>
      <c r="D33" s="40" t="s">
        <v>101</v>
      </c>
      <c r="E33" s="40" t="s">
        <v>349</v>
      </c>
      <c r="F33" s="43" t="str">
        <f t="shared" si="6"/>
        <v>Jasiński Michał Dr inż.</v>
      </c>
      <c r="G33" s="40" t="str">
        <f t="shared" ref="G33" si="14">D33</f>
        <v>Michał</v>
      </c>
      <c r="H33" s="44"/>
      <c r="I33" s="40" t="str">
        <f t="shared" ref="I33" si="15">E33</f>
        <v>Jasiński</v>
      </c>
      <c r="J33" s="52" t="s">
        <v>351</v>
      </c>
      <c r="K33" s="45" t="s">
        <v>245</v>
      </c>
      <c r="L33" s="40" t="str">
        <f t="shared" si="4"/>
        <v>Jasiński Michał Dr inż.</v>
      </c>
      <c r="M33" s="41" t="str">
        <f t="shared" si="5"/>
        <v xml:space="preserve">Michał | Jasiński | Dr inż. |  ( p05180 ) </v>
      </c>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1:40" s="5" customFormat="1">
      <c r="A34" s="46" t="s">
        <v>273</v>
      </c>
      <c r="B34" s="21" t="s">
        <v>32</v>
      </c>
      <c r="C34" s="21" t="s">
        <v>33</v>
      </c>
      <c r="D34" s="21" t="s">
        <v>56</v>
      </c>
      <c r="E34" s="21" t="s">
        <v>89</v>
      </c>
      <c r="F34" s="27" t="str">
        <f t="shared" ref="F34:F69" si="16">L34</f>
        <v>Jaworski Marek Dr inż.</v>
      </c>
      <c r="G34" s="40" t="str">
        <f t="shared" si="7"/>
        <v>Marek</v>
      </c>
      <c r="H34" s="28" t="s">
        <v>45</v>
      </c>
      <c r="I34" s="40" t="str">
        <f t="shared" si="8"/>
        <v>Jaworski</v>
      </c>
      <c r="J34" s="86" t="s">
        <v>354</v>
      </c>
      <c r="K34" s="45" t="s">
        <v>368</v>
      </c>
      <c r="L34" s="21" t="str">
        <f t="shared" ref="L34:L69" si="17">CONCATENATE(E34," ",D34," ",B34)</f>
        <v>Jaworski Marek Dr inż.</v>
      </c>
      <c r="M34" s="25" t="str">
        <f t="shared" ref="M34:M69" si="18">CONCATENATE(D34," | ",E34," | ",B34," | "," ( ",A34, " ) ")</f>
        <v xml:space="preserve">Marek | Jaworski | Dr inż. |  ( 05237 )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46" t="s">
        <v>274</v>
      </c>
      <c r="B35" s="21" t="s">
        <v>74</v>
      </c>
      <c r="C35" s="40" t="s">
        <v>346</v>
      </c>
      <c r="D35" s="21" t="s">
        <v>91</v>
      </c>
      <c r="E35" s="21" t="s">
        <v>92</v>
      </c>
      <c r="F35" s="27" t="str">
        <f t="shared" si="16"/>
        <v>Kacprzyk Ryszard Prof. dr hab. inż.</v>
      </c>
      <c r="G35" s="40" t="str">
        <f t="shared" si="7"/>
        <v>Ryszard</v>
      </c>
      <c r="H35" s="28" t="s">
        <v>237</v>
      </c>
      <c r="I35" s="40" t="str">
        <f t="shared" si="8"/>
        <v>Kacprzyk</v>
      </c>
      <c r="J35" s="91" t="s">
        <v>351</v>
      </c>
      <c r="K35" s="29" t="s">
        <v>246</v>
      </c>
      <c r="L35" s="21" t="str">
        <f t="shared" si="17"/>
        <v>Kacprzyk Ryszard Prof. dr hab. inż.</v>
      </c>
      <c r="M35" s="25" t="str">
        <f t="shared" si="18"/>
        <v xml:space="preserve">Ryszard | Kacprzyk | Prof. dr hab. inż. |  ( 05106 )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39" customFormat="1">
      <c r="A36" s="49" t="s">
        <v>361</v>
      </c>
      <c r="B36" s="40" t="s">
        <v>32</v>
      </c>
      <c r="C36" s="40" t="s">
        <v>33</v>
      </c>
      <c r="D36" s="40" t="s">
        <v>359</v>
      </c>
      <c r="E36" s="40" t="s">
        <v>360</v>
      </c>
      <c r="F36" s="43" t="str">
        <f t="shared" si="16"/>
        <v>Kaczorowska Dominika Dr inż.</v>
      </c>
      <c r="G36" s="40" t="str">
        <f t="shared" si="7"/>
        <v>Dominika</v>
      </c>
      <c r="H36" s="44"/>
      <c r="I36" s="40" t="str">
        <f t="shared" si="8"/>
        <v>Kaczorowska</v>
      </c>
      <c r="J36" s="134" t="s">
        <v>351</v>
      </c>
      <c r="K36" s="45" t="s">
        <v>245</v>
      </c>
      <c r="L36" s="40" t="str">
        <f t="shared" si="17"/>
        <v>Kaczorowska Dominika Dr inż.</v>
      </c>
      <c r="M36" s="41" t="str">
        <f t="shared" si="18"/>
        <v xml:space="preserve">Dominika | Kaczorowska | Dr inż. |  ( p05181 ) </v>
      </c>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row>
    <row r="37" spans="1:40" s="7" customFormat="1">
      <c r="A37" s="46" t="s">
        <v>275</v>
      </c>
      <c r="B37" s="21" t="s">
        <v>32</v>
      </c>
      <c r="C37" s="21" t="s">
        <v>227</v>
      </c>
      <c r="D37" s="21" t="s">
        <v>45</v>
      </c>
      <c r="E37" s="21" t="s">
        <v>93</v>
      </c>
      <c r="F37" s="27" t="str">
        <f t="shared" si="16"/>
        <v>Kałwak Andrzej Dr inż.</v>
      </c>
      <c r="G37" s="40" t="str">
        <f t="shared" si="7"/>
        <v>Andrzej</v>
      </c>
      <c r="H37" s="28" t="s">
        <v>53</v>
      </c>
      <c r="I37" s="40" t="str">
        <f t="shared" si="8"/>
        <v>Kałwak</v>
      </c>
      <c r="J37" s="112" t="s">
        <v>358</v>
      </c>
      <c r="K37" s="29" t="s">
        <v>249</v>
      </c>
      <c r="L37" s="21" t="str">
        <f t="shared" si="17"/>
        <v>Kałwak Andrzej Dr inż.</v>
      </c>
      <c r="M37" s="25" t="str">
        <f t="shared" si="18"/>
        <v xml:space="preserve">Andrzej | Kałwak | Dr inż. |  ( 05313 )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6" customFormat="1">
      <c r="A38" s="46" t="s">
        <v>276</v>
      </c>
      <c r="B38" s="40" t="s">
        <v>29</v>
      </c>
      <c r="C38" s="40" t="s">
        <v>350</v>
      </c>
      <c r="D38" s="21" t="s">
        <v>46</v>
      </c>
      <c r="E38" s="21" t="s">
        <v>95</v>
      </c>
      <c r="F38" s="27" t="str">
        <f t="shared" si="16"/>
        <v>Kamiński Marcin Dr hab. inż.</v>
      </c>
      <c r="G38" s="40" t="str">
        <f t="shared" si="7"/>
        <v>Marcin</v>
      </c>
      <c r="H38" s="28"/>
      <c r="I38" s="40" t="str">
        <f t="shared" si="8"/>
        <v>Kamiński</v>
      </c>
      <c r="J38" s="113" t="s">
        <v>358</v>
      </c>
      <c r="K38" s="29" t="s">
        <v>250</v>
      </c>
      <c r="L38" s="21" t="str">
        <f t="shared" si="17"/>
        <v>Kamiński Marcin Dr hab. inż.</v>
      </c>
      <c r="M38" s="25" t="str">
        <f t="shared" si="18"/>
        <v xml:space="preserve">Marcin | Kamiński | Dr hab. inż. |  ( 05373 )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46" t="s">
        <v>277</v>
      </c>
      <c r="B39" s="21" t="s">
        <v>29</v>
      </c>
      <c r="C39" s="21" t="s">
        <v>227</v>
      </c>
      <c r="D39" s="21" t="s">
        <v>96</v>
      </c>
      <c r="E39" s="21" t="s">
        <v>97</v>
      </c>
      <c r="F39" s="27" t="str">
        <f t="shared" si="16"/>
        <v>Karolewski Bogusław Dr hab. inż.</v>
      </c>
      <c r="G39" s="40" t="str">
        <f t="shared" si="7"/>
        <v>Bogusław</v>
      </c>
      <c r="H39" s="28" t="s">
        <v>99</v>
      </c>
      <c r="I39" s="40" t="str">
        <f t="shared" si="8"/>
        <v>Karolewski</v>
      </c>
      <c r="J39" s="114" t="s">
        <v>358</v>
      </c>
      <c r="K39" s="29" t="s">
        <v>250</v>
      </c>
      <c r="L39" s="21" t="str">
        <f t="shared" si="17"/>
        <v>Karolewski Bogusław Dr hab. inż.</v>
      </c>
      <c r="M39" s="25" t="str">
        <f t="shared" si="18"/>
        <v xml:space="preserve">Bogusław | Karolewski | Dr hab. inż. |  ( 05314 )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46" t="s">
        <v>278</v>
      </c>
      <c r="B40" s="21" t="s">
        <v>32</v>
      </c>
      <c r="C40" s="21" t="s">
        <v>33</v>
      </c>
      <c r="D40" s="21" t="s">
        <v>94</v>
      </c>
      <c r="E40" s="21" t="s">
        <v>98</v>
      </c>
      <c r="F40" s="27" t="str">
        <f t="shared" si="16"/>
        <v>Kisiel Anna Dr inż.</v>
      </c>
      <c r="G40" s="40" t="str">
        <f t="shared" si="7"/>
        <v>Anna</v>
      </c>
      <c r="H40" s="28"/>
      <c r="I40" s="40" t="str">
        <f t="shared" si="8"/>
        <v>Kisiel</v>
      </c>
      <c r="J40" s="53" t="s">
        <v>351</v>
      </c>
      <c r="K40" s="29" t="s">
        <v>246</v>
      </c>
      <c r="L40" s="21" t="str">
        <f t="shared" si="17"/>
        <v>Kisiel Anna Dr inż.</v>
      </c>
      <c r="M40" s="25" t="str">
        <f t="shared" si="18"/>
        <v xml:space="preserve">Anna | Kisiel | Dr inż. |  ( 05107 )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6" t="s">
        <v>279</v>
      </c>
      <c r="B41" s="21" t="s">
        <v>28</v>
      </c>
      <c r="C41" s="21" t="s">
        <v>252</v>
      </c>
      <c r="D41" s="21" t="s">
        <v>102</v>
      </c>
      <c r="E41" s="21" t="s">
        <v>103</v>
      </c>
      <c r="F41" s="27" t="str">
        <f t="shared" si="16"/>
        <v>Kobusiński Mirosław Mgr inż.</v>
      </c>
      <c r="G41" s="40" t="str">
        <f t="shared" si="7"/>
        <v>Mirosław</v>
      </c>
      <c r="H41" s="28" t="s">
        <v>124</v>
      </c>
      <c r="I41" s="40" t="str">
        <f t="shared" si="8"/>
        <v>Kobusiński</v>
      </c>
      <c r="J41" s="86" t="s">
        <v>354</v>
      </c>
      <c r="K41" s="45" t="s">
        <v>368</v>
      </c>
      <c r="L41" s="21" t="str">
        <f t="shared" si="17"/>
        <v>Kobusiński Mirosław Mgr inż.</v>
      </c>
      <c r="M41" s="25" t="str">
        <f t="shared" si="18"/>
        <v xml:space="preserve">Mirosław | Kobusiński | Mgr inż. |  ( 05218 )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39" customFormat="1">
      <c r="A42" s="49" t="s">
        <v>374</v>
      </c>
      <c r="B42" s="40" t="s">
        <v>32</v>
      </c>
      <c r="C42" s="40" t="s">
        <v>350</v>
      </c>
      <c r="D42" s="40" t="s">
        <v>36</v>
      </c>
      <c r="E42" s="40" t="s">
        <v>373</v>
      </c>
      <c r="F42" s="43" t="str">
        <f t="shared" ref="F42" si="19">L42</f>
        <v>Komarnicki Przemysław Dr inż.</v>
      </c>
      <c r="G42" s="40" t="str">
        <f t="shared" ref="G42" si="20">D42</f>
        <v>Przemysław</v>
      </c>
      <c r="H42" s="44"/>
      <c r="I42" s="40" t="str">
        <f t="shared" ref="I42" si="21">E42</f>
        <v>Komarnicki</v>
      </c>
      <c r="J42" s="134" t="s">
        <v>354</v>
      </c>
      <c r="K42" s="45"/>
      <c r="L42" s="40" t="str">
        <f t="shared" ref="L42" si="22">CONCATENATE(E42," ",D42," ",B42)</f>
        <v>Komarnicki Przemysław Dr inż.</v>
      </c>
      <c r="M42" s="41" t="str">
        <f t="shared" ref="M42" si="23">CONCATENATE(D42," | ",E42," | ",B42," | "," ( ",A42, " ) ")</f>
        <v xml:space="preserve">Przemysław | Komarnicki | Dr inż. |  ( p05029 ) </v>
      </c>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row>
    <row r="43" spans="1:40" s="7" customFormat="1">
      <c r="A43" s="46" t="s">
        <v>280</v>
      </c>
      <c r="B43" s="21" t="s">
        <v>32</v>
      </c>
      <c r="C43" s="40" t="s">
        <v>33</v>
      </c>
      <c r="D43" s="21" t="s">
        <v>41</v>
      </c>
      <c r="E43" s="21" t="s">
        <v>104</v>
      </c>
      <c r="F43" s="27" t="str">
        <f t="shared" si="16"/>
        <v>Konieczny Janusz Dr inż.</v>
      </c>
      <c r="G43" s="40" t="str">
        <f t="shared" si="7"/>
        <v>Janusz</v>
      </c>
      <c r="H43" s="28" t="s">
        <v>34</v>
      </c>
      <c r="I43" s="40" t="str">
        <f t="shared" si="8"/>
        <v>Konieczny</v>
      </c>
      <c r="J43" s="86" t="s">
        <v>354</v>
      </c>
      <c r="K43" s="45" t="s">
        <v>368</v>
      </c>
      <c r="L43" s="21" t="str">
        <f t="shared" si="17"/>
        <v>Konieczny Janusz Dr inż.</v>
      </c>
      <c r="M43" s="25" t="str">
        <f t="shared" si="18"/>
        <v xml:space="preserve">Janusz | Konieczny | Dr inż. |  ( 05269 )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46" t="s">
        <v>281</v>
      </c>
      <c r="B44" s="21" t="s">
        <v>32</v>
      </c>
      <c r="C44" s="21" t="s">
        <v>33</v>
      </c>
      <c r="D44" s="21" t="s">
        <v>105</v>
      </c>
      <c r="E44" s="21" t="s">
        <v>106</v>
      </c>
      <c r="F44" s="27" t="str">
        <f t="shared" si="16"/>
        <v>Kosobudzki Grzegorz Dr inż.</v>
      </c>
      <c r="G44" s="40" t="str">
        <f t="shared" si="7"/>
        <v>Grzegorz</v>
      </c>
      <c r="H44" s="28" t="s">
        <v>101</v>
      </c>
      <c r="I44" s="40" t="str">
        <f t="shared" si="8"/>
        <v>Kosobudzki</v>
      </c>
      <c r="J44" s="115" t="s">
        <v>358</v>
      </c>
      <c r="K44" s="29" t="s">
        <v>249</v>
      </c>
      <c r="L44" s="21" t="str">
        <f t="shared" si="17"/>
        <v>Kosobudzki Grzegorz Dr inż.</v>
      </c>
      <c r="M44" s="25" t="str">
        <f t="shared" si="18"/>
        <v xml:space="preserve">Grzegorz | Kosobudzki | Dr inż. |  ( 05320 )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s="7" customFormat="1">
      <c r="A45" s="46" t="s">
        <v>282</v>
      </c>
      <c r="B45" s="40" t="s">
        <v>29</v>
      </c>
      <c r="C45" s="40" t="s">
        <v>350</v>
      </c>
      <c r="D45" s="21" t="s">
        <v>60</v>
      </c>
      <c r="E45" s="21" t="s">
        <v>107</v>
      </c>
      <c r="F45" s="27" t="str">
        <f t="shared" si="16"/>
        <v>Kostyła Paweł Dr hab. inż.</v>
      </c>
      <c r="G45" s="40" t="str">
        <f t="shared" si="7"/>
        <v>Paweł</v>
      </c>
      <c r="H45" s="28" t="s">
        <v>55</v>
      </c>
      <c r="I45" s="40" t="str">
        <f t="shared" si="8"/>
        <v>Kostyła</v>
      </c>
      <c r="J45" s="54" t="s">
        <v>351</v>
      </c>
      <c r="K45" s="29" t="s">
        <v>245</v>
      </c>
      <c r="L45" s="21" t="str">
        <f t="shared" si="17"/>
        <v>Kostyła Paweł Dr hab. inż.</v>
      </c>
      <c r="M45" s="25" t="str">
        <f t="shared" si="18"/>
        <v xml:space="preserve">Paweł | Kostyła | Dr hab. inż. |  ( 05108 ) </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 customFormat="1">
      <c r="A46" s="46" t="s">
        <v>283</v>
      </c>
      <c r="B46" s="21" t="s">
        <v>32</v>
      </c>
      <c r="C46" s="40" t="s">
        <v>33</v>
      </c>
      <c r="D46" s="21" t="s">
        <v>56</v>
      </c>
      <c r="E46" s="21" t="s">
        <v>108</v>
      </c>
      <c r="F46" s="27" t="str">
        <f t="shared" si="16"/>
        <v>Kott Marek Dr inż.</v>
      </c>
      <c r="G46" s="40" t="str">
        <f t="shared" si="7"/>
        <v>Marek</v>
      </c>
      <c r="H46" s="28" t="s">
        <v>113</v>
      </c>
      <c r="I46" s="40" t="str">
        <f t="shared" si="8"/>
        <v>Kott</v>
      </c>
      <c r="J46" s="86" t="s">
        <v>354</v>
      </c>
      <c r="K46" s="29" t="s">
        <v>248</v>
      </c>
      <c r="L46" s="21" t="str">
        <f t="shared" si="17"/>
        <v>Kott Marek Dr inż.</v>
      </c>
      <c r="M46" s="25" t="str">
        <f t="shared" si="18"/>
        <v xml:space="preserve">Marek | Kott | Dr inż. |  ( 05297 )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46" t="s">
        <v>284</v>
      </c>
      <c r="B47" s="21" t="s">
        <v>74</v>
      </c>
      <c r="C47" s="21" t="s">
        <v>346</v>
      </c>
      <c r="D47" s="21" t="s">
        <v>109</v>
      </c>
      <c r="E47" s="21" t="s">
        <v>110</v>
      </c>
      <c r="F47" s="27" t="str">
        <f t="shared" si="16"/>
        <v>Kowalski Czesław Prof. dr hab. inż.</v>
      </c>
      <c r="G47" s="40" t="str">
        <f t="shared" si="7"/>
        <v>Czesław</v>
      </c>
      <c r="H47" s="28" t="s">
        <v>232</v>
      </c>
      <c r="I47" s="40" t="str">
        <f t="shared" si="8"/>
        <v>Kowalski</v>
      </c>
      <c r="J47" s="116" t="s">
        <v>358</v>
      </c>
      <c r="K47" s="29" t="s">
        <v>250</v>
      </c>
      <c r="L47" s="21" t="str">
        <f t="shared" si="17"/>
        <v>Kowalski Czesław Prof. dr hab. inż.</v>
      </c>
      <c r="M47" s="25" t="str">
        <f t="shared" si="18"/>
        <v xml:space="preserve">Czesław | Kowalski | Prof. dr hab. inż. |  ( 05321 )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c r="A48" s="46" t="s">
        <v>285</v>
      </c>
      <c r="B48" s="21" t="s">
        <v>32</v>
      </c>
      <c r="C48" s="21" t="s">
        <v>33</v>
      </c>
      <c r="D48" s="21" t="s">
        <v>54</v>
      </c>
      <c r="E48" s="21" t="s">
        <v>111</v>
      </c>
      <c r="F48" s="27" t="str">
        <f t="shared" si="16"/>
        <v>Krawczyk Krystian Dr inż.</v>
      </c>
      <c r="G48" s="40" t="str">
        <f t="shared" si="7"/>
        <v>Krystian</v>
      </c>
      <c r="H48" s="28"/>
      <c r="I48" s="40" t="str">
        <f t="shared" si="8"/>
        <v>Krawczyk</v>
      </c>
      <c r="J48" s="55" t="s">
        <v>351</v>
      </c>
      <c r="K48" s="29" t="s">
        <v>246</v>
      </c>
      <c r="L48" s="21" t="str">
        <f t="shared" si="17"/>
        <v>Krawczyk Krystian Dr inż.</v>
      </c>
      <c r="M48" s="25" t="str">
        <f t="shared" si="18"/>
        <v xml:space="preserve">Krystian | Krawczyk | Dr inż. |  ( 05157 ) </v>
      </c>
    </row>
    <row r="49" spans="1:40" s="6" customFormat="1">
      <c r="A49" s="46" t="s">
        <v>286</v>
      </c>
      <c r="B49" s="40" t="s">
        <v>32</v>
      </c>
      <c r="C49" s="40" t="s">
        <v>33</v>
      </c>
      <c r="D49" s="21" t="s">
        <v>113</v>
      </c>
      <c r="E49" s="21" t="s">
        <v>114</v>
      </c>
      <c r="F49" s="27" t="str">
        <f t="shared" si="16"/>
        <v>Leicht Aleksander Dr inż.</v>
      </c>
      <c r="G49" s="40" t="str">
        <f t="shared" si="7"/>
        <v>Aleksander</v>
      </c>
      <c r="H49" s="28"/>
      <c r="I49" s="40" t="str">
        <f t="shared" si="8"/>
        <v>Leicht</v>
      </c>
      <c r="J49" s="117" t="s">
        <v>358</v>
      </c>
      <c r="K49" s="29" t="s">
        <v>249</v>
      </c>
      <c r="L49" s="21" t="str">
        <f t="shared" si="17"/>
        <v>Leicht Aleksander Dr inż.</v>
      </c>
      <c r="M49" s="25" t="str">
        <f t="shared" si="18"/>
        <v xml:space="preserve">Aleksander | Leicht | Dr inż. |  ( 5388 )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7" customFormat="1">
      <c r="A50" s="46" t="s">
        <v>287</v>
      </c>
      <c r="B50" s="40" t="s">
        <v>74</v>
      </c>
      <c r="C50" s="40" t="s">
        <v>346</v>
      </c>
      <c r="D50" s="21" t="s">
        <v>100</v>
      </c>
      <c r="E50" s="21" t="s">
        <v>115</v>
      </c>
      <c r="F50" s="27" t="str">
        <f t="shared" si="16"/>
        <v>Leonowicz Zbigniew Prof. dr hab. inż.</v>
      </c>
      <c r="G50" s="40" t="str">
        <f t="shared" si="7"/>
        <v>Zbigniew</v>
      </c>
      <c r="H50" s="28" t="s">
        <v>233</v>
      </c>
      <c r="I50" s="40" t="str">
        <f t="shared" si="8"/>
        <v>Leonowicz</v>
      </c>
      <c r="J50" s="92" t="s">
        <v>351</v>
      </c>
      <c r="K50" s="29" t="s">
        <v>245</v>
      </c>
      <c r="L50" s="21" t="str">
        <f t="shared" si="17"/>
        <v>Leonowicz Zbigniew Prof. dr hab. inż.</v>
      </c>
      <c r="M50" s="25" t="str">
        <f t="shared" si="18"/>
        <v xml:space="preserve">Zbigniew | Leonowicz | Prof. dr hab. inż. |  ( 05110 ) </v>
      </c>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40" s="6" customFormat="1">
      <c r="A51" s="46" t="s">
        <v>288</v>
      </c>
      <c r="B51" s="21" t="s">
        <v>32</v>
      </c>
      <c r="C51" s="40" t="s">
        <v>33</v>
      </c>
      <c r="D51" s="21" t="s">
        <v>46</v>
      </c>
      <c r="E51" s="21" t="s">
        <v>116</v>
      </c>
      <c r="F51" s="27" t="str">
        <f t="shared" si="16"/>
        <v>Lewandowski Marcin Dr inż.</v>
      </c>
      <c r="G51" s="40" t="str">
        <f t="shared" si="7"/>
        <v>Marcin</v>
      </c>
      <c r="H51" s="28" t="s">
        <v>238</v>
      </c>
      <c r="I51" s="40" t="str">
        <f t="shared" si="8"/>
        <v>Lewandowski</v>
      </c>
      <c r="J51" s="56" t="s">
        <v>351</v>
      </c>
      <c r="K51" s="29" t="s">
        <v>246</v>
      </c>
      <c r="L51" s="21" t="str">
        <f t="shared" si="17"/>
        <v>Lewandowski Marcin Dr inż.</v>
      </c>
      <c r="M51" s="25" t="str">
        <f t="shared" si="18"/>
        <v xml:space="preserve">Marcin | Lewandowski | Dr inż. |  ( 05166 )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5" customFormat="1">
      <c r="A52" s="46" t="s">
        <v>289</v>
      </c>
      <c r="B52" s="21" t="s">
        <v>29</v>
      </c>
      <c r="C52" s="21" t="s">
        <v>350</v>
      </c>
      <c r="D52" s="21" t="s">
        <v>59</v>
      </c>
      <c r="E52" s="21" t="s">
        <v>117</v>
      </c>
      <c r="F52" s="27" t="str">
        <f t="shared" si="16"/>
        <v>Lis Robert Dr hab. inż.</v>
      </c>
      <c r="G52" s="40" t="str">
        <f t="shared" si="7"/>
        <v>Robert</v>
      </c>
      <c r="H52" s="28" t="s">
        <v>45</v>
      </c>
      <c r="I52" s="40" t="str">
        <f t="shared" si="8"/>
        <v>Lis</v>
      </c>
      <c r="J52" s="86" t="s">
        <v>354</v>
      </c>
      <c r="K52" s="29" t="s">
        <v>248</v>
      </c>
      <c r="L52" s="21" t="str">
        <f t="shared" si="17"/>
        <v>Lis Robert Dr hab. inż.</v>
      </c>
      <c r="M52" s="25" t="str">
        <f t="shared" si="18"/>
        <v xml:space="preserve">Robert | Lis | Dr hab. inż. |  ( 05210 )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37" customFormat="1">
      <c r="A53" s="46" t="s">
        <v>342</v>
      </c>
      <c r="B53" s="40" t="s">
        <v>32</v>
      </c>
      <c r="C53" s="40" t="s">
        <v>33</v>
      </c>
      <c r="D53" s="40" t="s">
        <v>79</v>
      </c>
      <c r="E53" s="40" t="s">
        <v>343</v>
      </c>
      <c r="F53" s="43" t="str">
        <f t="shared" ref="F53" si="24">L53</f>
        <v>Listwan Jacek Dr inż.</v>
      </c>
      <c r="G53" s="40" t="str">
        <f t="shared" ref="G53" si="25">D53</f>
        <v>Jacek</v>
      </c>
      <c r="H53" s="44"/>
      <c r="I53" s="40" t="str">
        <f t="shared" ref="I53" si="26">E53</f>
        <v>Listwan</v>
      </c>
      <c r="J53" s="118" t="s">
        <v>358</v>
      </c>
      <c r="K53" s="45" t="s">
        <v>250</v>
      </c>
      <c r="L53" s="40" t="str">
        <f t="shared" ref="L53" si="27">CONCATENATE(E53," ",D53," ",B53)</f>
        <v>Listwan Jacek Dr inż.</v>
      </c>
      <c r="M53" s="41" t="str">
        <f t="shared" ref="M53" si="28">CONCATENATE(D53," | ",E53," | ",B53," | "," ( ",A53, " ) ")</f>
        <v xml:space="preserve">Jacek | Listwan | Dr inż. |  ( p53100 ) </v>
      </c>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row>
    <row r="54" spans="1:40" s="7" customFormat="1">
      <c r="A54" s="46" t="s">
        <v>290</v>
      </c>
      <c r="B54" s="21" t="s">
        <v>32</v>
      </c>
      <c r="C54" s="21" t="s">
        <v>227</v>
      </c>
      <c r="D54" s="21" t="s">
        <v>102</v>
      </c>
      <c r="E54" s="21" t="s">
        <v>118</v>
      </c>
      <c r="F54" s="27" t="str">
        <f t="shared" si="16"/>
        <v>Łabuzek Mirosław Dr inż.</v>
      </c>
      <c r="G54" s="40" t="str">
        <f t="shared" si="7"/>
        <v>Mirosław</v>
      </c>
      <c r="H54" s="28"/>
      <c r="I54" s="40" t="str">
        <f t="shared" si="8"/>
        <v>Łabuzek</v>
      </c>
      <c r="J54" s="86" t="s">
        <v>354</v>
      </c>
      <c r="K54" s="29" t="s">
        <v>248</v>
      </c>
      <c r="L54" s="21" t="str">
        <f t="shared" si="17"/>
        <v>Łabuzek Mirosław Dr inż.</v>
      </c>
      <c r="M54" s="25" t="str">
        <f t="shared" si="18"/>
        <v xml:space="preserve">Mirosław | Łabuzek | Dr inż. |  ( 05225z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6" customFormat="1">
      <c r="A55" s="46" t="s">
        <v>291</v>
      </c>
      <c r="B55" s="21" t="s">
        <v>32</v>
      </c>
      <c r="C55" s="21" t="s">
        <v>33</v>
      </c>
      <c r="D55" s="21" t="s">
        <v>119</v>
      </c>
      <c r="E55" s="21" t="s">
        <v>120</v>
      </c>
      <c r="F55" s="27" t="str">
        <f t="shared" si="16"/>
        <v>Ładniak Lesław Dr inż.</v>
      </c>
      <c r="G55" s="40" t="str">
        <f t="shared" si="7"/>
        <v>Lesław</v>
      </c>
      <c r="H55" s="28" t="s">
        <v>75</v>
      </c>
      <c r="I55" s="40" t="str">
        <f t="shared" si="8"/>
        <v>Ładniak</v>
      </c>
      <c r="J55" s="57" t="s">
        <v>351</v>
      </c>
      <c r="K55" s="29" t="s">
        <v>245</v>
      </c>
      <c r="L55" s="21" t="str">
        <f t="shared" si="17"/>
        <v>Ładniak Lesław Dr inż.</v>
      </c>
      <c r="M55" s="25" t="str">
        <f t="shared" si="18"/>
        <v xml:space="preserve">Lesław | Ładniak | Dr inż. |  ( 05112 )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7" customFormat="1">
      <c r="A56" s="46" t="s">
        <v>292</v>
      </c>
      <c r="B56" s="21" t="s">
        <v>29</v>
      </c>
      <c r="C56" s="40" t="s">
        <v>227</v>
      </c>
      <c r="D56" s="21" t="s">
        <v>122</v>
      </c>
      <c r="E56" s="21" t="s">
        <v>123</v>
      </c>
      <c r="F56" s="27" t="str">
        <f t="shared" si="16"/>
        <v>Łowkis Bożena Dr hab. inż.</v>
      </c>
      <c r="G56" s="40" t="str">
        <f t="shared" si="7"/>
        <v>Bożena</v>
      </c>
      <c r="H56" s="28"/>
      <c r="I56" s="40" t="str">
        <f t="shared" si="8"/>
        <v>Łowkis</v>
      </c>
      <c r="J56" s="93" t="s">
        <v>351</v>
      </c>
      <c r="K56" s="29" t="s">
        <v>246</v>
      </c>
      <c r="L56" s="21" t="str">
        <f t="shared" si="17"/>
        <v>Łowkis Bożena Dr hab. inż.</v>
      </c>
      <c r="M56" s="25" t="str">
        <f t="shared" si="18"/>
        <v xml:space="preserve">Bożena | Łowkis | Dr hab. inż. |  ( 05114 )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6" customFormat="1">
      <c r="A57" s="46" t="s">
        <v>293</v>
      </c>
      <c r="B57" s="21" t="s">
        <v>32</v>
      </c>
      <c r="C57" s="40" t="s">
        <v>33</v>
      </c>
      <c r="D57" s="21" t="s">
        <v>59</v>
      </c>
      <c r="E57" s="21" t="s">
        <v>125</v>
      </c>
      <c r="F57" s="27" t="str">
        <f t="shared" si="16"/>
        <v>Łukomski Robert Dr inż.</v>
      </c>
      <c r="G57" s="40" t="str">
        <f t="shared" si="7"/>
        <v>Robert</v>
      </c>
      <c r="H57" s="28" t="s">
        <v>34</v>
      </c>
      <c r="I57" s="40" t="str">
        <f t="shared" si="8"/>
        <v>Łukomski</v>
      </c>
      <c r="J57" s="61" t="s">
        <v>354</v>
      </c>
      <c r="K57" s="29" t="s">
        <v>248</v>
      </c>
      <c r="L57" s="21" t="str">
        <f t="shared" si="17"/>
        <v>Łukomski Robert Dr inż.</v>
      </c>
      <c r="M57" s="25" t="str">
        <f t="shared" si="18"/>
        <v xml:space="preserve">Robert | Łukomski | Dr inż. |  ( 05216 )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7" customFormat="1">
      <c r="A58" s="46" t="s">
        <v>294</v>
      </c>
      <c r="B58" s="21" t="s">
        <v>29</v>
      </c>
      <c r="C58" s="40" t="s">
        <v>350</v>
      </c>
      <c r="D58" s="21" t="s">
        <v>102</v>
      </c>
      <c r="E58" s="21" t="s">
        <v>126</v>
      </c>
      <c r="F58" s="27" t="str">
        <f t="shared" si="16"/>
        <v>Łukowicz Mirosław Dr hab. inż.</v>
      </c>
      <c r="G58" s="40" t="str">
        <f t="shared" si="7"/>
        <v>Mirosław</v>
      </c>
      <c r="H58" s="28"/>
      <c r="I58" s="40" t="str">
        <f t="shared" si="8"/>
        <v>Łukowicz</v>
      </c>
      <c r="J58" s="62" t="s">
        <v>354</v>
      </c>
      <c r="K58" s="29" t="s">
        <v>247</v>
      </c>
      <c r="L58" s="21" t="str">
        <f t="shared" si="17"/>
        <v>Łukowicz Mirosław Dr hab. inż.</v>
      </c>
      <c r="M58" s="25" t="str">
        <f t="shared" si="18"/>
        <v xml:space="preserve">Mirosław | Łukowicz | Dr hab. inż. |  ( 05227 ) </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s="39" customFormat="1">
      <c r="A59" s="49" t="s">
        <v>384</v>
      </c>
      <c r="B59" s="40" t="s">
        <v>32</v>
      </c>
      <c r="C59" s="40" t="s">
        <v>33</v>
      </c>
      <c r="D59" s="40" t="s">
        <v>46</v>
      </c>
      <c r="E59" s="40" t="s">
        <v>383</v>
      </c>
      <c r="F59" s="43" t="str">
        <f t="shared" ref="F59" si="29">L59</f>
        <v>Mackiewicz Marcin Dr inż.</v>
      </c>
      <c r="G59" s="40" t="str">
        <f t="shared" ref="G59" si="30">D59</f>
        <v>Marcin</v>
      </c>
      <c r="H59" s="44"/>
      <c r="I59" s="40" t="str">
        <f t="shared" ref="I59" si="31">E59</f>
        <v>Mackiewicz</v>
      </c>
      <c r="J59" s="134" t="s">
        <v>351</v>
      </c>
      <c r="K59" s="45"/>
      <c r="L59" s="40" t="str">
        <f t="shared" ref="L59" si="32">CONCATENATE(E59," ",D59," ",B59)</f>
        <v>Mackiewicz Marcin Dr inż.</v>
      </c>
      <c r="M59" s="41" t="str">
        <f t="shared" ref="M59" si="33">CONCATENATE(D59," | ",E59," | ",B59," | "," ( ",A59, " ) ")</f>
        <v xml:space="preserve">Marcin | Mackiewicz | Dr inż. |  ( p05188 ) </v>
      </c>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row>
    <row r="60" spans="1:40" s="6" customFormat="1">
      <c r="A60" s="46" t="s">
        <v>295</v>
      </c>
      <c r="B60" s="21" t="s">
        <v>32</v>
      </c>
      <c r="C60" s="21" t="s">
        <v>227</v>
      </c>
      <c r="D60" s="21" t="s">
        <v>53</v>
      </c>
      <c r="E60" s="21" t="s">
        <v>127</v>
      </c>
      <c r="F60" s="27" t="str">
        <f t="shared" si="16"/>
        <v>Madej Piotr Dr inż.</v>
      </c>
      <c r="G60" s="40" t="str">
        <f t="shared" si="7"/>
        <v>Piotr</v>
      </c>
      <c r="H60" s="28" t="s">
        <v>34</v>
      </c>
      <c r="I60" s="40" t="str">
        <f t="shared" si="8"/>
        <v>Madej</v>
      </c>
      <c r="J60" s="119" t="s">
        <v>358</v>
      </c>
      <c r="K60" s="29" t="s">
        <v>249</v>
      </c>
      <c r="L60" s="21" t="str">
        <f t="shared" si="17"/>
        <v>Madej Piotr Dr inż.</v>
      </c>
      <c r="M60" s="25" t="str">
        <f t="shared" si="18"/>
        <v xml:space="preserve">Piotr | Madej | Dr inż. |  ( 05328 ) </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s="4" customFormat="1">
      <c r="A61" s="46" t="s">
        <v>296</v>
      </c>
      <c r="B61" s="21" t="s">
        <v>29</v>
      </c>
      <c r="C61" s="40" t="s">
        <v>227</v>
      </c>
      <c r="D61" s="21" t="s">
        <v>44</v>
      </c>
      <c r="E61" s="21" t="s">
        <v>128</v>
      </c>
      <c r="F61" s="27" t="str">
        <f t="shared" si="16"/>
        <v>Makowski Krzysztof Dr hab. inż.</v>
      </c>
      <c r="G61" s="40" t="str">
        <f t="shared" si="7"/>
        <v>Krzysztof</v>
      </c>
      <c r="H61" s="28"/>
      <c r="I61" s="40" t="str">
        <f t="shared" si="8"/>
        <v>Makowski</v>
      </c>
      <c r="J61" s="120" t="s">
        <v>358</v>
      </c>
      <c r="K61" s="29" t="s">
        <v>249</v>
      </c>
      <c r="L61" s="21" t="str">
        <f t="shared" si="17"/>
        <v>Makowski Krzysztof Dr hab. inż.</v>
      </c>
      <c r="M61" s="25" t="str">
        <f t="shared" si="18"/>
        <v xml:space="preserve">Krzysztof | Makowski | Dr hab. inż. |  ( 05329 )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37" customFormat="1">
      <c r="A62" s="46" t="s">
        <v>297</v>
      </c>
      <c r="B62" s="40" t="s">
        <v>32</v>
      </c>
      <c r="C62" s="40" t="s">
        <v>227</v>
      </c>
      <c r="D62" s="40" t="s">
        <v>56</v>
      </c>
      <c r="E62" s="40" t="s">
        <v>263</v>
      </c>
      <c r="F62" s="43" t="str">
        <f t="shared" ref="F62" si="34">L62</f>
        <v>Michalik Marek Dr inż.</v>
      </c>
      <c r="G62" s="40" t="str">
        <f t="shared" ref="G62" si="35">D62</f>
        <v>Marek</v>
      </c>
      <c r="H62" s="44"/>
      <c r="I62" s="40" t="str">
        <f t="shared" ref="I62" si="36">E62</f>
        <v>Michalik</v>
      </c>
      <c r="J62" s="63" t="s">
        <v>354</v>
      </c>
      <c r="K62" s="45" t="s">
        <v>247</v>
      </c>
      <c r="L62" s="40" t="str">
        <f t="shared" ref="L62" si="37">CONCATENATE(E62," ",D62," ",B62)</f>
        <v>Michalik Marek Dr inż.</v>
      </c>
      <c r="M62" s="41" t="str">
        <f t="shared" ref="M62" si="38">CONCATENATE(D62," | ",E62," | ",B62," | "," ( ",A62, " ) ")</f>
        <v xml:space="preserve">Marek | Michalik | Dr inż. |  ( 05233z ) </v>
      </c>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row>
    <row r="63" spans="1:40" s="5" customFormat="1">
      <c r="A63" s="46" t="s">
        <v>298</v>
      </c>
      <c r="B63" s="21" t="s">
        <v>74</v>
      </c>
      <c r="C63" s="21" t="s">
        <v>227</v>
      </c>
      <c r="D63" s="21" t="s">
        <v>130</v>
      </c>
      <c r="E63" s="21" t="s">
        <v>131</v>
      </c>
      <c r="F63" s="27" t="str">
        <f t="shared" si="16"/>
        <v>Miedziński Bogdan Prof. dr hab. inż.</v>
      </c>
      <c r="G63" s="40" t="str">
        <f t="shared" si="7"/>
        <v>Bogdan</v>
      </c>
      <c r="H63" s="28" t="s">
        <v>82</v>
      </c>
      <c r="I63" s="40" t="str">
        <f t="shared" si="8"/>
        <v>Miedziński</v>
      </c>
      <c r="J63" s="64" t="s">
        <v>354</v>
      </c>
      <c r="K63" s="29" t="s">
        <v>247</v>
      </c>
      <c r="L63" s="21" t="str">
        <f t="shared" si="17"/>
        <v>Miedziński Bogdan Prof. dr hab. inż.</v>
      </c>
      <c r="M63" s="25" t="str">
        <f t="shared" si="18"/>
        <v xml:space="preserve">Bogdan | Miedziński | Prof. dr hab. inż. |  ( 05234z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37" customFormat="1">
      <c r="A64" s="134" t="s">
        <v>364</v>
      </c>
      <c r="B64" s="40" t="s">
        <v>32</v>
      </c>
      <c r="C64" s="40" t="s">
        <v>33</v>
      </c>
      <c r="D64" s="40" t="s">
        <v>362</v>
      </c>
      <c r="E64" s="40" t="s">
        <v>363</v>
      </c>
      <c r="F64" s="43" t="str">
        <f t="shared" si="16"/>
        <v>Mirkowska Agnieszka Dr inż.</v>
      </c>
      <c r="G64" s="40" t="str">
        <f t="shared" si="7"/>
        <v>Agnieszka</v>
      </c>
      <c r="H64" s="44"/>
      <c r="I64" s="40" t="str">
        <f t="shared" si="8"/>
        <v>Mirkowska</v>
      </c>
      <c r="J64" s="134" t="s">
        <v>351</v>
      </c>
      <c r="K64" s="45" t="s">
        <v>246</v>
      </c>
      <c r="L64" s="40" t="str">
        <f t="shared" si="17"/>
        <v>Mirkowska Agnieszka Dr inż.</v>
      </c>
      <c r="M64" s="41" t="str">
        <f t="shared" si="18"/>
        <v xml:space="preserve">Agnieszka | Mirkowska | Dr inż. |  ( 05178 ) </v>
      </c>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row>
    <row r="65" spans="1:40" s="37" customFormat="1">
      <c r="A65" s="134" t="s">
        <v>388</v>
      </c>
      <c r="B65" s="40" t="s">
        <v>385</v>
      </c>
      <c r="C65" s="40" t="s">
        <v>33</v>
      </c>
      <c r="D65" s="40" t="s">
        <v>387</v>
      </c>
      <c r="E65" s="40" t="s">
        <v>386</v>
      </c>
      <c r="F65" s="43" t="str">
        <f t="shared" ref="F65" si="39">L65</f>
        <v>Najafi Arsalan Dr</v>
      </c>
      <c r="G65" s="40" t="str">
        <f t="shared" ref="G65" si="40">D65</f>
        <v>Arsalan</v>
      </c>
      <c r="H65" s="44"/>
      <c r="I65" s="40" t="str">
        <f t="shared" ref="I65" si="41">E65</f>
        <v>Najafi</v>
      </c>
      <c r="J65" s="134" t="s">
        <v>351</v>
      </c>
      <c r="K65" s="45"/>
      <c r="L65" s="40" t="str">
        <f t="shared" ref="L65" si="42">CONCATENATE(E65," ",D65," ",B65)</f>
        <v>Najafi Arsalan Dr</v>
      </c>
      <c r="M65" s="41" t="str">
        <f t="shared" ref="M65" si="43">CONCATENATE(D65," | ",E65," | ",B65," | "," ( ",A65, " ) ")</f>
        <v xml:space="preserve">Arsalan | Najafi | Dr |  ( p05187 ) </v>
      </c>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0" s="37" customFormat="1">
      <c r="A66" s="134" t="s">
        <v>376</v>
      </c>
      <c r="B66" s="40" t="s">
        <v>28</v>
      </c>
      <c r="C66" s="40" t="s">
        <v>348</v>
      </c>
      <c r="D66" s="40" t="s">
        <v>264</v>
      </c>
      <c r="E66" s="40" t="s">
        <v>375</v>
      </c>
      <c r="F66" s="43" t="str">
        <f t="shared" si="16"/>
        <v>Najdek Karol Mgr inż.</v>
      </c>
      <c r="G66" s="40" t="str">
        <f t="shared" si="7"/>
        <v>Karol</v>
      </c>
      <c r="H66" s="44"/>
      <c r="I66" s="40" t="str">
        <f t="shared" si="8"/>
        <v>Najdek</v>
      </c>
      <c r="J66" s="134" t="s">
        <v>354</v>
      </c>
      <c r="K66" s="45" t="s">
        <v>248</v>
      </c>
      <c r="L66" s="40" t="str">
        <f t="shared" si="17"/>
        <v>Najdek Karol Mgr inż.</v>
      </c>
      <c r="M66" s="41" t="str">
        <f t="shared" si="18"/>
        <v xml:space="preserve">Karol | Najdek | Mgr inż. |  ( 05414 ) </v>
      </c>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0" s="37" customFormat="1">
      <c r="A67" s="46" t="s">
        <v>299</v>
      </c>
      <c r="B67" s="40" t="s">
        <v>32</v>
      </c>
      <c r="C67" s="40" t="s">
        <v>33</v>
      </c>
      <c r="D67" s="40" t="s">
        <v>260</v>
      </c>
      <c r="E67" s="40" t="s">
        <v>261</v>
      </c>
      <c r="F67" s="43" t="str">
        <f t="shared" ref="F67" si="44">L67</f>
        <v>Nalepa Radosław Dr inż.</v>
      </c>
      <c r="G67" s="40" t="str">
        <f t="shared" ref="G67" si="45">D67</f>
        <v>Radosław</v>
      </c>
      <c r="H67" s="44"/>
      <c r="I67" s="40" t="str">
        <f t="shared" ref="I67" si="46">E67</f>
        <v>Nalepa</v>
      </c>
      <c r="J67" s="65" t="s">
        <v>354</v>
      </c>
      <c r="K67" s="45" t="s">
        <v>248</v>
      </c>
      <c r="L67" s="40" t="str">
        <f t="shared" ref="L67" si="47">CONCATENATE(E67," ",D67," ",B67)</f>
        <v>Nalepa Radosław Dr inż.</v>
      </c>
      <c r="M67" s="41" t="str">
        <f t="shared" ref="M67" si="48">CONCATENATE(D67," | ",E67," | ",B67," | "," ( ",A67, " ) ")</f>
        <v xml:space="preserve">Radosław | Nalepa | Dr inż. |  ( 05386 ) </v>
      </c>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row>
    <row r="68" spans="1:40" s="5" customFormat="1">
      <c r="A68" s="46" t="s">
        <v>300</v>
      </c>
      <c r="B68" s="21" t="s">
        <v>74</v>
      </c>
      <c r="C68" s="21" t="s">
        <v>227</v>
      </c>
      <c r="D68" s="21" t="s">
        <v>132</v>
      </c>
      <c r="E68" s="21" t="s">
        <v>133</v>
      </c>
      <c r="F68" s="27" t="str">
        <f t="shared" si="16"/>
        <v>Nawrocki Zdzisław Prof. dr hab. inż.</v>
      </c>
      <c r="G68" s="40" t="str">
        <f t="shared" ref="G68:G116" si="49">D68</f>
        <v>Zdzisław</v>
      </c>
      <c r="H68" s="28" t="s">
        <v>109</v>
      </c>
      <c r="I68" s="40" t="str">
        <f t="shared" ref="I68:I116" si="50">E68</f>
        <v>Nawrocki</v>
      </c>
      <c r="J68" s="121" t="s">
        <v>358</v>
      </c>
      <c r="K68" s="29" t="s">
        <v>249</v>
      </c>
      <c r="L68" s="21" t="str">
        <f t="shared" si="17"/>
        <v>Nawrocki Zdzisław Prof. dr hab. inż.</v>
      </c>
      <c r="M68" s="25" t="str">
        <f t="shared" si="18"/>
        <v xml:space="preserve">Zdzisław | Nawrocki | Prof. dr hab. inż. |  ( 05332z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46" t="s">
        <v>301</v>
      </c>
      <c r="B69" s="21" t="s">
        <v>32</v>
      </c>
      <c r="C69" s="21" t="s">
        <v>33</v>
      </c>
      <c r="D69" s="21" t="s">
        <v>55</v>
      </c>
      <c r="E69" s="21" t="s">
        <v>134</v>
      </c>
      <c r="F69" s="27" t="str">
        <f t="shared" si="16"/>
        <v>Okoń Tomasz Dr inż.</v>
      </c>
      <c r="G69" s="40" t="str">
        <f t="shared" si="49"/>
        <v>Tomasz</v>
      </c>
      <c r="H69" s="28" t="s">
        <v>82</v>
      </c>
      <c r="I69" s="40" t="str">
        <f t="shared" si="50"/>
        <v>Okoń</v>
      </c>
      <c r="J69" s="66" t="s">
        <v>354</v>
      </c>
      <c r="K69" s="29" t="s">
        <v>248</v>
      </c>
      <c r="L69" s="21" t="str">
        <f t="shared" si="17"/>
        <v>Okoń Tomasz Dr inż.</v>
      </c>
      <c r="M69" s="25" t="str">
        <f t="shared" si="18"/>
        <v xml:space="preserve">Tomasz | Okoń | Dr inż. |  ( 05401 )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46" t="s">
        <v>302</v>
      </c>
      <c r="B70" s="21" t="s">
        <v>74</v>
      </c>
      <c r="C70" s="21" t="s">
        <v>346</v>
      </c>
      <c r="D70" s="21" t="s">
        <v>135</v>
      </c>
      <c r="E70" s="21" t="s">
        <v>136</v>
      </c>
      <c r="F70" s="27" t="str">
        <f t="shared" ref="F70:F102" si="51">L70</f>
        <v>Orłowska-Kowalska Teresa Prof. dr hab. inż.</v>
      </c>
      <c r="G70" s="40" t="str">
        <f t="shared" si="49"/>
        <v>Teresa</v>
      </c>
      <c r="H70" s="28" t="s">
        <v>239</v>
      </c>
      <c r="I70" s="40" t="str">
        <f t="shared" si="50"/>
        <v>Orłowska-Kowalska</v>
      </c>
      <c r="J70" s="122" t="s">
        <v>358</v>
      </c>
      <c r="K70" s="29" t="s">
        <v>250</v>
      </c>
      <c r="L70" s="21" t="str">
        <f t="shared" ref="L70:L102" si="52">CONCATENATE(E70," ",D70," ",B70)</f>
        <v>Orłowska-Kowalska Teresa Prof. dr hab. inż.</v>
      </c>
      <c r="M70" s="25" t="str">
        <f t="shared" ref="M70:M102" si="53">CONCATENATE(D70," | ",E70," | ",B70," | "," ( ",A70, " ) ")</f>
        <v xml:space="preserve">Teresa | Orłowska-Kowalska | Prof. dr hab. inż. |  ( 05335 )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7" customFormat="1">
      <c r="A71" s="46" t="s">
        <v>303</v>
      </c>
      <c r="B71" s="21" t="s">
        <v>29</v>
      </c>
      <c r="C71" s="40" t="s">
        <v>350</v>
      </c>
      <c r="D71" s="21" t="s">
        <v>90</v>
      </c>
      <c r="E71" s="21" t="s">
        <v>137</v>
      </c>
      <c r="F71" s="27" t="str">
        <f t="shared" si="51"/>
        <v>Pawlaczyk Leszek Dr hab. inż.</v>
      </c>
      <c r="G71" s="40" t="str">
        <f t="shared" si="49"/>
        <v>Leszek</v>
      </c>
      <c r="H71" s="28"/>
      <c r="I71" s="40" t="str">
        <f t="shared" si="50"/>
        <v>Pawlaczyk</v>
      </c>
      <c r="J71" s="123" t="s">
        <v>358</v>
      </c>
      <c r="K71" s="29" t="s">
        <v>250</v>
      </c>
      <c r="L71" s="21" t="str">
        <f t="shared" si="52"/>
        <v>Pawlaczyk Leszek Dr hab. inż.</v>
      </c>
      <c r="M71" s="25" t="str">
        <f t="shared" si="53"/>
        <v xml:space="preserve">Leszek | Pawlaczyk | Dr hab. inż. |  ( 05336 ) </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s="7" customFormat="1">
      <c r="A72" s="46" t="s">
        <v>304</v>
      </c>
      <c r="B72" s="21" t="s">
        <v>32</v>
      </c>
      <c r="C72" s="21" t="s">
        <v>33</v>
      </c>
      <c r="D72" s="21" t="s">
        <v>46</v>
      </c>
      <c r="E72" s="21" t="s">
        <v>138</v>
      </c>
      <c r="F72" s="27" t="str">
        <f t="shared" si="51"/>
        <v>Pawlak Marcin Dr inż.</v>
      </c>
      <c r="G72" s="40" t="str">
        <f t="shared" si="49"/>
        <v>Marcin</v>
      </c>
      <c r="H72" s="28" t="s">
        <v>34</v>
      </c>
      <c r="I72" s="40" t="str">
        <f t="shared" si="50"/>
        <v>Pawlak</v>
      </c>
      <c r="J72" s="124" t="s">
        <v>358</v>
      </c>
      <c r="K72" s="29" t="s">
        <v>250</v>
      </c>
      <c r="L72" s="21" t="str">
        <f t="shared" si="52"/>
        <v>Pawlak Marcin Dr inż.</v>
      </c>
      <c r="M72" s="25" t="str">
        <f t="shared" si="53"/>
        <v xml:space="preserve">Marcin | Pawlak | Dr inż. |  ( 05337 )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39" customFormat="1">
      <c r="A73" s="134">
        <v>14005</v>
      </c>
      <c r="B73" s="40" t="s">
        <v>32</v>
      </c>
      <c r="C73" s="40" t="s">
        <v>350</v>
      </c>
      <c r="D73" s="40" t="s">
        <v>31</v>
      </c>
      <c r="E73" s="40" t="s">
        <v>392</v>
      </c>
      <c r="F73" s="43" t="str">
        <f t="shared" si="51"/>
        <v>Pawłowski Maciej Dr inż.</v>
      </c>
      <c r="G73" s="40" t="str">
        <f t="shared" si="49"/>
        <v>Maciej</v>
      </c>
      <c r="H73" s="44"/>
      <c r="I73" s="40" t="str">
        <f t="shared" si="50"/>
        <v>Pawłowski</v>
      </c>
      <c r="J73" s="134" t="s">
        <v>351</v>
      </c>
      <c r="K73" s="45" t="s">
        <v>393</v>
      </c>
      <c r="L73" s="40" t="str">
        <f t="shared" si="52"/>
        <v>Pawłowski Maciej Dr inż.</v>
      </c>
      <c r="M73" s="41" t="str">
        <f t="shared" si="53"/>
        <v xml:space="preserve">Maciej | Pawłowski | Dr inż. |  ( 14005 ) </v>
      </c>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row>
    <row r="74" spans="1:40">
      <c r="A74" s="46" t="s">
        <v>305</v>
      </c>
      <c r="B74" s="21" t="s">
        <v>32</v>
      </c>
      <c r="C74" s="40" t="s">
        <v>33</v>
      </c>
      <c r="D74" s="21" t="s">
        <v>75</v>
      </c>
      <c r="E74" s="21" t="s">
        <v>139</v>
      </c>
      <c r="F74" s="27" t="str">
        <f t="shared" si="51"/>
        <v>Pelesz Adam Dr inż.</v>
      </c>
      <c r="G74" s="40" t="str">
        <f t="shared" si="49"/>
        <v>Adam</v>
      </c>
      <c r="H74" s="28" t="s">
        <v>129</v>
      </c>
      <c r="I74" s="40" t="str">
        <f t="shared" si="50"/>
        <v>Pelesz</v>
      </c>
      <c r="J74" s="58" t="s">
        <v>351</v>
      </c>
      <c r="K74" s="29" t="s">
        <v>244</v>
      </c>
      <c r="L74" s="21" t="str">
        <f t="shared" si="52"/>
        <v>Pelesz Adam Dr inż.</v>
      </c>
      <c r="M74" s="25" t="str">
        <f t="shared" si="53"/>
        <v xml:space="preserve">Adam | Pelesz | Dr inż. |  ( 05170 ) </v>
      </c>
    </row>
    <row r="75" spans="1:40" s="6" customFormat="1">
      <c r="A75" s="46" t="s">
        <v>306</v>
      </c>
      <c r="B75" s="21" t="s">
        <v>29</v>
      </c>
      <c r="C75" s="40" t="s">
        <v>227</v>
      </c>
      <c r="D75" s="21" t="s">
        <v>44</v>
      </c>
      <c r="E75" s="21" t="s">
        <v>140</v>
      </c>
      <c r="F75" s="27" t="str">
        <f t="shared" si="51"/>
        <v>Pieńkowski Krzysztof Dr hab. inż.</v>
      </c>
      <c r="G75" s="40" t="str">
        <f t="shared" si="49"/>
        <v>Krzysztof</v>
      </c>
      <c r="H75" s="28"/>
      <c r="I75" s="40" t="str">
        <f t="shared" si="50"/>
        <v>Pieńkowski</v>
      </c>
      <c r="J75" s="125" t="s">
        <v>358</v>
      </c>
      <c r="K75" s="29" t="s">
        <v>250</v>
      </c>
      <c r="L75" s="21" t="str">
        <f t="shared" si="52"/>
        <v>Pieńkowski Krzysztof Dr hab. inż.</v>
      </c>
      <c r="M75" s="25" t="str">
        <f t="shared" si="53"/>
        <v xml:space="preserve">Krzysztof | Pieńkowski | Dr hab. inż. |  ( 05339 )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46" t="s">
        <v>307</v>
      </c>
      <c r="B76" s="21" t="s">
        <v>32</v>
      </c>
      <c r="C76" s="21" t="s">
        <v>33</v>
      </c>
      <c r="D76" s="21" t="s">
        <v>53</v>
      </c>
      <c r="E76" s="21" t="s">
        <v>141</v>
      </c>
      <c r="F76" s="27" t="str">
        <f t="shared" si="51"/>
        <v>Pierz Piotr Dr inż.</v>
      </c>
      <c r="G76" s="40" t="str">
        <f t="shared" si="49"/>
        <v>Piotr</v>
      </c>
      <c r="H76" s="28" t="s">
        <v>147</v>
      </c>
      <c r="I76" s="40" t="str">
        <f t="shared" si="50"/>
        <v>Pierz</v>
      </c>
      <c r="J76" s="67" t="s">
        <v>354</v>
      </c>
      <c r="K76" s="29" t="s">
        <v>247</v>
      </c>
      <c r="L76" s="21" t="str">
        <f t="shared" si="52"/>
        <v>Pierz Piotr Dr inż.</v>
      </c>
      <c r="M76" s="25" t="str">
        <f t="shared" si="53"/>
        <v xml:space="preserve">Piotr | Pierz | Dr inż. |  ( 05232 )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s="7" customFormat="1">
      <c r="A77" s="46" t="s">
        <v>308</v>
      </c>
      <c r="B77" s="21" t="s">
        <v>32</v>
      </c>
      <c r="C77" s="21" t="s">
        <v>227</v>
      </c>
      <c r="D77" s="21" t="s">
        <v>44</v>
      </c>
      <c r="E77" s="21" t="s">
        <v>142</v>
      </c>
      <c r="F77" s="27" t="str">
        <f t="shared" si="51"/>
        <v>Podlejski Krzysztof Dr inż.</v>
      </c>
      <c r="G77" s="40" t="str">
        <f t="shared" si="49"/>
        <v>Krzysztof</v>
      </c>
      <c r="H77" s="28" t="s">
        <v>240</v>
      </c>
      <c r="I77" s="40" t="str">
        <f t="shared" si="50"/>
        <v>Podlejski</v>
      </c>
      <c r="J77" s="126" t="s">
        <v>358</v>
      </c>
      <c r="K77" s="29" t="s">
        <v>249</v>
      </c>
      <c r="L77" s="21" t="str">
        <f t="shared" si="52"/>
        <v>Podlejski Krzysztof Dr inż.</v>
      </c>
      <c r="M77" s="25" t="str">
        <f>CONCATENATE(D77," | ",E77," | ",B77," | "," ( ",A77, " ) ")</f>
        <v xml:space="preserve">Krzysztof | Podlejski | Dr inż. |  ( 05340 )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s="5" customFormat="1">
      <c r="A78" s="46" t="s">
        <v>309</v>
      </c>
      <c r="B78" s="21" t="s">
        <v>74</v>
      </c>
      <c r="C78" s="40" t="s">
        <v>346</v>
      </c>
      <c r="D78" s="21" t="s">
        <v>64</v>
      </c>
      <c r="E78" s="21" t="s">
        <v>143</v>
      </c>
      <c r="F78" s="27" t="str">
        <f t="shared" si="51"/>
        <v>Rebizant Waldemar Prof. dr hab. inż.</v>
      </c>
      <c r="G78" s="40" t="str">
        <f t="shared" si="49"/>
        <v>Waldemar</v>
      </c>
      <c r="H78" s="28" t="s">
        <v>45</v>
      </c>
      <c r="I78" s="40" t="str">
        <f t="shared" si="50"/>
        <v>Rebizant</v>
      </c>
      <c r="J78" s="68" t="s">
        <v>354</v>
      </c>
      <c r="K78" s="29" t="s">
        <v>247</v>
      </c>
      <c r="L78" s="21" t="str">
        <f t="shared" si="52"/>
        <v>Rebizant Waldemar Prof. dr hab. inż.</v>
      </c>
      <c r="M78" s="25" t="str">
        <f>CONCATENATE(D78," | ",E78," | ",B78," | "," ( ",A78, " ) ")</f>
        <v xml:space="preserve">Waldemar | Rebizant | Prof. dr hab. inż. |  ( 05240 ) </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s="38" customFormat="1">
      <c r="A79" s="47">
        <v>52340</v>
      </c>
      <c r="B79" s="40" t="s">
        <v>32</v>
      </c>
      <c r="C79" s="40" t="s">
        <v>33</v>
      </c>
      <c r="D79" s="40" t="s">
        <v>60</v>
      </c>
      <c r="E79" s="40" t="s">
        <v>258</v>
      </c>
      <c r="F79" s="43" t="str">
        <f t="shared" si="51"/>
        <v>Regulski Paweł Dr inż.</v>
      </c>
      <c r="G79" s="40" t="str">
        <f t="shared" ref="G79" si="54">D79</f>
        <v>Paweł</v>
      </c>
      <c r="H79" s="44" t="s">
        <v>75</v>
      </c>
      <c r="I79" s="40" t="str">
        <f t="shared" ref="I79" si="55">E79</f>
        <v>Regulski</v>
      </c>
      <c r="J79" s="69" t="s">
        <v>354</v>
      </c>
      <c r="K79" s="45" t="s">
        <v>247</v>
      </c>
      <c r="L79" s="40" t="str">
        <f t="shared" si="52"/>
        <v>Regulski Paweł Dr inż.</v>
      </c>
      <c r="M79" s="41" t="str">
        <f>CONCATENATE(D79," | ",E79," | ",B79," | "," ( ",A79, " ) ")</f>
        <v xml:space="preserve">Paweł | Regulski | Dr inż. |  ( 52340 ) </v>
      </c>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row>
    <row r="80" spans="1:40" s="6" customFormat="1">
      <c r="A80" s="47" t="s">
        <v>310</v>
      </c>
      <c r="B80" s="21" t="s">
        <v>29</v>
      </c>
      <c r="C80" s="40" t="s">
        <v>350</v>
      </c>
      <c r="D80" s="21" t="s">
        <v>79</v>
      </c>
      <c r="E80" s="21" t="s">
        <v>144</v>
      </c>
      <c r="F80" s="27" t="str">
        <f t="shared" si="51"/>
        <v>Rezmer Jacek Dr hab. inż.</v>
      </c>
      <c r="G80" s="40" t="str">
        <f t="shared" si="49"/>
        <v>Jacek</v>
      </c>
      <c r="H80" s="28" t="s">
        <v>35</v>
      </c>
      <c r="I80" s="40" t="str">
        <f t="shared" si="50"/>
        <v>Rezmer</v>
      </c>
      <c r="J80" s="94" t="s">
        <v>351</v>
      </c>
      <c r="K80" s="29" t="s">
        <v>245</v>
      </c>
      <c r="L80" s="21" t="str">
        <f t="shared" si="52"/>
        <v>Rezmer Jacek Dr hab. inż.</v>
      </c>
      <c r="M80" s="25" t="str">
        <f>CONCATENATE(D80," | ",E80," | ",B80," | "," ( ",A80, " ) ")</f>
        <v xml:space="preserve">Jacek | Rezmer | Dr hab. inż. |  ( 05120 )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6" customFormat="1">
      <c r="A81" s="46" t="s">
        <v>311</v>
      </c>
      <c r="B81" s="21" t="s">
        <v>32</v>
      </c>
      <c r="C81" s="21" t="s">
        <v>227</v>
      </c>
      <c r="D81" s="21" t="s">
        <v>145</v>
      </c>
      <c r="E81" s="21" t="s">
        <v>146</v>
      </c>
      <c r="F81" s="27" t="str">
        <f t="shared" si="51"/>
        <v>Rojewski Wilhelm Dr inż.</v>
      </c>
      <c r="G81" s="40" t="str">
        <f t="shared" si="49"/>
        <v>Wilhelm</v>
      </c>
      <c r="H81" s="28" t="s">
        <v>73</v>
      </c>
      <c r="I81" s="40" t="str">
        <f t="shared" si="50"/>
        <v>Rojewski</v>
      </c>
      <c r="J81" s="70" t="s">
        <v>354</v>
      </c>
      <c r="K81" s="29" t="s">
        <v>247</v>
      </c>
      <c r="L81" s="21" t="str">
        <f t="shared" si="52"/>
        <v>Rojewski Wilhelm Dr inż.</v>
      </c>
      <c r="M81" s="25" t="str">
        <f t="shared" si="53"/>
        <v xml:space="preserve">Wilhelm | Rojewski | Dr inż. |  ( 05241z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7" customFormat="1">
      <c r="A82" s="46" t="s">
        <v>312</v>
      </c>
      <c r="B82" s="21" t="s">
        <v>74</v>
      </c>
      <c r="C82" s="40" t="s">
        <v>346</v>
      </c>
      <c r="D82" s="21" t="s">
        <v>147</v>
      </c>
      <c r="E82" s="21" t="s">
        <v>148</v>
      </c>
      <c r="F82" s="27" t="str">
        <f t="shared" si="51"/>
        <v>Rosołowski Eugeniusz Prof. dr hab. inż.</v>
      </c>
      <c r="G82" s="40" t="str">
        <f t="shared" si="49"/>
        <v>Eugeniusz</v>
      </c>
      <c r="H82" s="28"/>
      <c r="I82" s="40" t="str">
        <f t="shared" si="50"/>
        <v>Rosołowski</v>
      </c>
      <c r="J82" s="71" t="s">
        <v>354</v>
      </c>
      <c r="K82" s="29" t="s">
        <v>247</v>
      </c>
      <c r="L82" s="21" t="str">
        <f t="shared" si="52"/>
        <v>Rosołowski Eugeniusz Prof. dr hab. inż.</v>
      </c>
      <c r="M82" s="25" t="str">
        <f t="shared" si="53"/>
        <v xml:space="preserve">Eugeniusz | Rosołowski | Prof. dr hab. inż. |  ( 05242 )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5" customFormat="1">
      <c r="A83" s="46" t="s">
        <v>313</v>
      </c>
      <c r="B83" s="40" t="s">
        <v>29</v>
      </c>
      <c r="C83" s="40" t="s">
        <v>350</v>
      </c>
      <c r="D83" s="21" t="s">
        <v>53</v>
      </c>
      <c r="E83" s="21" t="s">
        <v>149</v>
      </c>
      <c r="F83" s="27" t="str">
        <f t="shared" si="51"/>
        <v>Serkies Piotr Dr hab. inż.</v>
      </c>
      <c r="G83" s="40" t="str">
        <f t="shared" si="49"/>
        <v>Piotr</v>
      </c>
      <c r="H83" s="28" t="s">
        <v>241</v>
      </c>
      <c r="I83" s="40" t="str">
        <f t="shared" si="50"/>
        <v>Serkies</v>
      </c>
      <c r="J83" s="127" t="s">
        <v>358</v>
      </c>
      <c r="K83" s="29" t="s">
        <v>250</v>
      </c>
      <c r="L83" s="21" t="str">
        <f t="shared" si="52"/>
        <v>Serkies Piotr Dr hab. inż.</v>
      </c>
      <c r="M83" s="25" t="str">
        <f t="shared" si="53"/>
        <v xml:space="preserve">Piotr | Serkies | Dr hab. inż. |  ( 05383 ) </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s="7" customFormat="1">
      <c r="A84" s="46" t="s">
        <v>314</v>
      </c>
      <c r="B84" s="21" t="s">
        <v>29</v>
      </c>
      <c r="C84" s="40" t="s">
        <v>350</v>
      </c>
      <c r="D84" s="21" t="s">
        <v>55</v>
      </c>
      <c r="E84" s="21" t="s">
        <v>150</v>
      </c>
      <c r="F84" s="27" t="str">
        <f t="shared" si="51"/>
        <v>Sikorski Tomasz Dr hab. inż.</v>
      </c>
      <c r="G84" s="40" t="str">
        <f t="shared" si="49"/>
        <v>Tomasz</v>
      </c>
      <c r="H84" s="28" t="s">
        <v>34</v>
      </c>
      <c r="I84" s="40" t="str">
        <f t="shared" si="50"/>
        <v>Sikorski</v>
      </c>
      <c r="J84" s="95" t="s">
        <v>351</v>
      </c>
      <c r="K84" s="29" t="s">
        <v>245</v>
      </c>
      <c r="L84" s="21" t="str">
        <f t="shared" si="52"/>
        <v>Sikorski Tomasz Dr hab. inż.</v>
      </c>
      <c r="M84" s="25" t="str">
        <f t="shared" si="53"/>
        <v xml:space="preserve">Tomasz | Sikorski | Dr hab. inż. |  ( 05141 )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39" customFormat="1">
      <c r="A85" s="49" t="s">
        <v>382</v>
      </c>
      <c r="B85" s="40" t="s">
        <v>32</v>
      </c>
      <c r="C85" s="40" t="s">
        <v>33</v>
      </c>
      <c r="D85" s="40" t="s">
        <v>31</v>
      </c>
      <c r="E85" s="40" t="s">
        <v>381</v>
      </c>
      <c r="F85" s="43" t="str">
        <f t="shared" si="51"/>
        <v>Skowron Maciej Dr inż.</v>
      </c>
      <c r="G85" s="40" t="str">
        <f t="shared" si="49"/>
        <v>Maciej</v>
      </c>
      <c r="H85" s="44"/>
      <c r="I85" s="40" t="str">
        <f t="shared" si="50"/>
        <v>Skowron</v>
      </c>
      <c r="J85" s="134" t="s">
        <v>358</v>
      </c>
      <c r="K85" s="45"/>
      <c r="L85" s="40" t="str">
        <f t="shared" si="52"/>
        <v>Skowron Maciej Dr inż.</v>
      </c>
      <c r="M85" s="41" t="str">
        <f t="shared" si="53"/>
        <v xml:space="preserve">Maciej | Skowron | Dr inż. |  ( p0531 ) </v>
      </c>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row>
    <row r="86" spans="1:40">
      <c r="A86" s="46" t="s">
        <v>315</v>
      </c>
      <c r="B86" s="21" t="s">
        <v>74</v>
      </c>
      <c r="C86" s="40" t="s">
        <v>227</v>
      </c>
      <c r="D86" s="21" t="s">
        <v>124</v>
      </c>
      <c r="E86" s="21" t="s">
        <v>151</v>
      </c>
      <c r="F86" s="27" t="str">
        <f t="shared" si="51"/>
        <v>Sobierajski Marian Prof. dr hab. inż.</v>
      </c>
      <c r="G86" s="40" t="str">
        <f t="shared" si="49"/>
        <v>Marian</v>
      </c>
      <c r="H86" s="28"/>
      <c r="I86" s="40" t="str">
        <f t="shared" si="50"/>
        <v>Sobierajski</v>
      </c>
      <c r="J86" s="72" t="s">
        <v>354</v>
      </c>
      <c r="K86" s="29" t="s">
        <v>248</v>
      </c>
      <c r="L86" s="21" t="str">
        <f t="shared" si="52"/>
        <v>Sobierajski Marian Prof. dr hab. inż.</v>
      </c>
      <c r="M86" s="25" t="str">
        <f t="shared" si="53"/>
        <v xml:space="preserve">Marian | Sobierajski | Prof. dr hab. inż. |  ( 05245 ) </v>
      </c>
    </row>
    <row r="87" spans="1:40" s="5" customFormat="1">
      <c r="A87" s="46" t="s">
        <v>316</v>
      </c>
      <c r="B87" s="21" t="s">
        <v>32</v>
      </c>
      <c r="C87" s="21" t="s">
        <v>33</v>
      </c>
      <c r="D87" s="21" t="s">
        <v>44</v>
      </c>
      <c r="E87" s="21" t="s">
        <v>152</v>
      </c>
      <c r="F87" s="27" t="str">
        <f t="shared" si="51"/>
        <v>Solak Krzysztof Dr inż.</v>
      </c>
      <c r="G87" s="40" t="str">
        <f t="shared" si="49"/>
        <v>Krzysztof</v>
      </c>
      <c r="H87" s="28" t="s">
        <v>79</v>
      </c>
      <c r="I87" s="40" t="str">
        <f t="shared" si="50"/>
        <v>Solak</v>
      </c>
      <c r="J87" s="73" t="s">
        <v>354</v>
      </c>
      <c r="K87" s="29" t="s">
        <v>247</v>
      </c>
      <c r="L87" s="21" t="str">
        <f t="shared" si="52"/>
        <v>Solak Krzysztof Dr inż.</v>
      </c>
      <c r="M87" s="25" t="str">
        <f t="shared" si="53"/>
        <v xml:space="preserve">Krzysztof | Solak | Dr inż. |  ( 05296 )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5" customFormat="1">
      <c r="A88" s="46" t="s">
        <v>317</v>
      </c>
      <c r="B88" s="21" t="s">
        <v>32</v>
      </c>
      <c r="C88" s="40" t="s">
        <v>33</v>
      </c>
      <c r="D88" s="21" t="s">
        <v>129</v>
      </c>
      <c r="E88" s="21" t="s">
        <v>153</v>
      </c>
      <c r="F88" s="27" t="str">
        <f t="shared" si="51"/>
        <v>Staszewski Łukasz Dr inż.</v>
      </c>
      <c r="G88" s="40" t="str">
        <f t="shared" si="49"/>
        <v>Łukasz</v>
      </c>
      <c r="H88" s="28"/>
      <c r="I88" s="40" t="str">
        <f t="shared" si="50"/>
        <v>Staszewski</v>
      </c>
      <c r="J88" s="74" t="s">
        <v>354</v>
      </c>
      <c r="K88" s="29" t="s">
        <v>247</v>
      </c>
      <c r="L88" s="21" t="str">
        <f t="shared" si="52"/>
        <v>Staszewski Łukasz Dr inż.</v>
      </c>
      <c r="M88" s="25" t="str">
        <f t="shared" si="53"/>
        <v xml:space="preserve">Łukasz | Staszewski | Dr inż. |  ( 05410 )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46" t="s">
        <v>318</v>
      </c>
      <c r="B89" s="21" t="s">
        <v>32</v>
      </c>
      <c r="C89" s="40" t="s">
        <v>350</v>
      </c>
      <c r="D89" s="21" t="s">
        <v>41</v>
      </c>
      <c r="E89" s="21" t="s">
        <v>153</v>
      </c>
      <c r="F89" s="27" t="str">
        <f t="shared" si="51"/>
        <v>Staszewski Janusz Dr inż.</v>
      </c>
      <c r="G89" s="40" t="str">
        <f t="shared" si="49"/>
        <v>Janusz</v>
      </c>
      <c r="H89" s="28" t="s">
        <v>82</v>
      </c>
      <c r="I89" s="40" t="str">
        <f t="shared" si="50"/>
        <v>Staszewski</v>
      </c>
      <c r="J89" s="75" t="s">
        <v>354</v>
      </c>
      <c r="K89" s="29" t="s">
        <v>247</v>
      </c>
      <c r="L89" s="21" t="str">
        <f t="shared" si="52"/>
        <v>Staszewski Janusz Dr inż.</v>
      </c>
      <c r="M89" s="25" t="str">
        <f t="shared" si="53"/>
        <v xml:space="preserve">Janusz | Staszewski | Dr inż. |  ( 05263 )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26" t="s">
        <v>319</v>
      </c>
      <c r="B90" s="21" t="s">
        <v>32</v>
      </c>
      <c r="C90" s="21" t="s">
        <v>251</v>
      </c>
      <c r="D90" s="21" t="s">
        <v>53</v>
      </c>
      <c r="E90" s="21" t="s">
        <v>154</v>
      </c>
      <c r="F90" s="27" t="str">
        <f t="shared" si="51"/>
        <v>Stawski Piotr Dr inż.</v>
      </c>
      <c r="G90" s="40" t="str">
        <f t="shared" si="49"/>
        <v>Piotr</v>
      </c>
      <c r="H90" s="28"/>
      <c r="I90" s="40" t="str">
        <f t="shared" si="50"/>
        <v>Stawski</v>
      </c>
      <c r="J90" s="76" t="s">
        <v>354</v>
      </c>
      <c r="K90" s="29" t="s">
        <v>257</v>
      </c>
      <c r="L90" s="21" t="str">
        <f t="shared" si="52"/>
        <v>Stawski Piotr Dr inż.</v>
      </c>
      <c r="M90" s="25" t="str">
        <f t="shared" si="53"/>
        <v xml:space="preserve">Piotr | Stawski | Dr inż. |  ( 05224z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39" customFormat="1">
      <c r="A91" s="42" t="s">
        <v>391</v>
      </c>
      <c r="B91" s="40" t="s">
        <v>32</v>
      </c>
      <c r="C91" s="40" t="s">
        <v>33</v>
      </c>
      <c r="D91" s="40" t="s">
        <v>390</v>
      </c>
      <c r="E91" s="40" t="s">
        <v>389</v>
      </c>
      <c r="F91" s="43" t="str">
        <f t="shared" si="51"/>
        <v>Suresh Vishnu Dr inż.</v>
      </c>
      <c r="G91" s="40" t="str">
        <f t="shared" si="49"/>
        <v>Vishnu</v>
      </c>
      <c r="H91" s="44"/>
      <c r="I91" s="40" t="str">
        <f t="shared" si="50"/>
        <v>Suresh</v>
      </c>
      <c r="J91" s="134" t="s">
        <v>351</v>
      </c>
      <c r="K91" s="45"/>
      <c r="L91" s="40" t="str">
        <f t="shared" si="52"/>
        <v>Suresh Vishnu Dr inż.</v>
      </c>
      <c r="M91" s="41" t="str">
        <f t="shared" si="53"/>
        <v xml:space="preserve">Vishnu | Suresh | Dr inż. |  ( p05186 ) </v>
      </c>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row>
    <row r="92" spans="1:40" s="39" customFormat="1">
      <c r="A92" s="42" t="s">
        <v>320</v>
      </c>
      <c r="B92" s="40" t="s">
        <v>32</v>
      </c>
      <c r="C92" s="40" t="s">
        <v>227</v>
      </c>
      <c r="D92" s="40" t="s">
        <v>266</v>
      </c>
      <c r="E92" s="40" t="s">
        <v>265</v>
      </c>
      <c r="F92" s="43" t="str">
        <f t="shared" si="51"/>
        <v>Suseł Mieczysław Dr inż.</v>
      </c>
      <c r="G92" s="40" t="str">
        <f t="shared" si="49"/>
        <v>Mieczysław</v>
      </c>
      <c r="H92" s="44"/>
      <c r="I92" s="40" t="str">
        <f t="shared" si="50"/>
        <v>Suseł</v>
      </c>
      <c r="J92" s="128" t="s">
        <v>358</v>
      </c>
      <c r="K92" s="45"/>
      <c r="L92" s="40" t="str">
        <f t="shared" si="52"/>
        <v>Suseł Mieczysław Dr inż.</v>
      </c>
      <c r="M92" s="41" t="str">
        <f t="shared" si="53"/>
        <v xml:space="preserve">Mieczysław | Suseł | Dr inż. |  ( 05343z ) </v>
      </c>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row>
    <row r="93" spans="1:40" s="7" customFormat="1">
      <c r="A93" s="26" t="s">
        <v>321</v>
      </c>
      <c r="B93" s="21" t="s">
        <v>74</v>
      </c>
      <c r="C93" s="40" t="s">
        <v>346</v>
      </c>
      <c r="D93" s="21" t="s">
        <v>44</v>
      </c>
      <c r="E93" s="21" t="s">
        <v>155</v>
      </c>
      <c r="F93" s="27" t="str">
        <f t="shared" si="51"/>
        <v>Szabat Krzysztof Prof. dr hab. inż.</v>
      </c>
      <c r="G93" s="40" t="str">
        <f t="shared" si="49"/>
        <v>Krzysztof</v>
      </c>
      <c r="H93" s="28"/>
      <c r="I93" s="40" t="str">
        <f t="shared" si="50"/>
        <v>Szabat</v>
      </c>
      <c r="J93" s="129" t="s">
        <v>358</v>
      </c>
      <c r="K93" s="29" t="s">
        <v>250</v>
      </c>
      <c r="L93" s="21" t="str">
        <f t="shared" si="52"/>
        <v>Szabat Krzysztof Prof. dr hab. inż.</v>
      </c>
      <c r="M93" s="25" t="str">
        <f t="shared" si="53"/>
        <v xml:space="preserve">Krzysztof | Szabat | Prof. dr hab. inż. |  ( 05344 )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7" customFormat="1">
      <c r="A94" s="26" t="s">
        <v>322</v>
      </c>
      <c r="B94" s="21" t="s">
        <v>32</v>
      </c>
      <c r="C94" s="21" t="s">
        <v>227</v>
      </c>
      <c r="D94" s="21" t="s">
        <v>34</v>
      </c>
      <c r="E94" s="21" t="s">
        <v>156</v>
      </c>
      <c r="F94" s="27" t="str">
        <f t="shared" si="51"/>
        <v>Szkółka Stanisław Dr inż.</v>
      </c>
      <c r="G94" s="40" t="str">
        <f t="shared" si="49"/>
        <v>Stanisław</v>
      </c>
      <c r="H94" s="28" t="s">
        <v>45</v>
      </c>
      <c r="I94" s="40" t="str">
        <f t="shared" si="50"/>
        <v>Szkółka</v>
      </c>
      <c r="J94" s="77" t="s">
        <v>354</v>
      </c>
      <c r="K94" s="45" t="s">
        <v>368</v>
      </c>
      <c r="L94" s="21" t="str">
        <f t="shared" si="52"/>
        <v>Szkółka Stanisław Dr inż.</v>
      </c>
      <c r="M94" s="25" t="str">
        <f t="shared" si="53"/>
        <v xml:space="preserve">Stanisław | Szkółka | Dr inż. |  ( 05250z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39" customFormat="1">
      <c r="A95" s="42" t="s">
        <v>355</v>
      </c>
      <c r="B95" s="40" t="s">
        <v>365</v>
      </c>
      <c r="C95" s="40" t="s">
        <v>350</v>
      </c>
      <c r="D95" s="40" t="s">
        <v>352</v>
      </c>
      <c r="E95" s="40" t="s">
        <v>353</v>
      </c>
      <c r="F95" s="43" t="str">
        <f t="shared" si="51"/>
        <v>Sztafrowski Dariusz Dr hab.</v>
      </c>
      <c r="G95" s="40" t="str">
        <f t="shared" si="49"/>
        <v>Dariusz</v>
      </c>
      <c r="H95" s="44"/>
      <c r="I95" s="40" t="str">
        <f t="shared" si="50"/>
        <v>Sztafrowski</v>
      </c>
      <c r="J95" s="78" t="s">
        <v>354</v>
      </c>
      <c r="K95" s="45" t="s">
        <v>368</v>
      </c>
      <c r="L95" s="40" t="str">
        <f t="shared" si="52"/>
        <v>Sztafrowski Dariusz Dr hab.</v>
      </c>
      <c r="M95" s="41" t="str">
        <f t="shared" si="53"/>
        <v xml:space="preserve">Dariusz | Sztafrowski | Dr hab. |  ( p35812 ) </v>
      </c>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row>
    <row r="96" spans="1:40" s="7" customFormat="1">
      <c r="A96" s="26" t="s">
        <v>323</v>
      </c>
      <c r="B96" s="21" t="s">
        <v>32</v>
      </c>
      <c r="C96" s="21" t="s">
        <v>227</v>
      </c>
      <c r="D96" s="21" t="s">
        <v>56</v>
      </c>
      <c r="E96" s="21" t="s">
        <v>157</v>
      </c>
      <c r="F96" s="27" t="str">
        <f t="shared" si="51"/>
        <v>Szuba Marek Dr inż.</v>
      </c>
      <c r="G96" s="40" t="str">
        <f t="shared" si="49"/>
        <v>Marek</v>
      </c>
      <c r="H96" s="28"/>
      <c r="I96" s="40" t="str">
        <f t="shared" si="50"/>
        <v>Szuba</v>
      </c>
      <c r="J96" s="79" t="s">
        <v>354</v>
      </c>
      <c r="K96" s="45" t="s">
        <v>368</v>
      </c>
      <c r="L96" s="21" t="str">
        <f t="shared" si="52"/>
        <v>Szuba Marek Dr inż.</v>
      </c>
      <c r="M96" s="25" t="str">
        <f t="shared" si="53"/>
        <v xml:space="preserve">Marek | Szuba | Dr inż. |  ( 05251 )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26" t="s">
        <v>324</v>
      </c>
      <c r="B97" s="21" t="s">
        <v>32</v>
      </c>
      <c r="C97" s="40" t="s">
        <v>350</v>
      </c>
      <c r="D97" s="21" t="s">
        <v>112</v>
      </c>
      <c r="E97" s="21" t="s">
        <v>158</v>
      </c>
      <c r="F97" s="27" t="str">
        <f t="shared" si="51"/>
        <v>Szymańda Jarosław Dr inż.</v>
      </c>
      <c r="G97" s="40" t="str">
        <f t="shared" si="49"/>
        <v>Jarosław</v>
      </c>
      <c r="H97" s="28" t="s">
        <v>124</v>
      </c>
      <c r="I97" s="40" t="str">
        <f t="shared" si="50"/>
        <v>Szymańda</v>
      </c>
      <c r="J97" s="96" t="s">
        <v>351</v>
      </c>
      <c r="K97" s="29" t="s">
        <v>245</v>
      </c>
      <c r="L97" s="21" t="str">
        <f t="shared" si="52"/>
        <v>Szymańda Jarosław Dr inż.</v>
      </c>
      <c r="M97" s="25" t="str">
        <f t="shared" si="53"/>
        <v xml:space="preserve">Jarosław | Szymańda | Dr inż. |  ( 05126 )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7" customFormat="1">
      <c r="A98" s="26" t="s">
        <v>325</v>
      </c>
      <c r="B98" s="40" t="s">
        <v>29</v>
      </c>
      <c r="C98" s="40" t="s">
        <v>350</v>
      </c>
      <c r="D98" s="21" t="s">
        <v>105</v>
      </c>
      <c r="E98" s="21" t="s">
        <v>159</v>
      </c>
      <c r="F98" s="27" t="str">
        <f t="shared" si="51"/>
        <v>Tarchała Grzegorz Dr hab. inż.</v>
      </c>
      <c r="G98" s="40" t="str">
        <f t="shared" si="49"/>
        <v>Grzegorz</v>
      </c>
      <c r="H98" s="28" t="s">
        <v>234</v>
      </c>
      <c r="I98" s="40" t="str">
        <f t="shared" si="50"/>
        <v>Tarchała</v>
      </c>
      <c r="J98" s="130" t="s">
        <v>358</v>
      </c>
      <c r="K98" s="29" t="s">
        <v>250</v>
      </c>
      <c r="L98" s="21" t="str">
        <f t="shared" si="52"/>
        <v>Tarchała Grzegorz Dr hab. inż.</v>
      </c>
      <c r="M98" s="25" t="str">
        <f t="shared" si="53"/>
        <v xml:space="preserve">Grzegorz | Tarchała | Dr hab. inż. |  ( 05385 ) </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s="7" customFormat="1">
      <c r="A99" s="26" t="s">
        <v>326</v>
      </c>
      <c r="B99" s="21" t="s">
        <v>32</v>
      </c>
      <c r="C99" s="40" t="s">
        <v>33</v>
      </c>
      <c r="D99" s="21" t="s">
        <v>100</v>
      </c>
      <c r="E99" s="21" t="s">
        <v>160</v>
      </c>
      <c r="F99" s="27" t="str">
        <f t="shared" si="51"/>
        <v>Wacławek Zbigniew Dr inż.</v>
      </c>
      <c r="G99" s="40" t="str">
        <f t="shared" si="49"/>
        <v>Zbigniew</v>
      </c>
      <c r="H99" s="28" t="s">
        <v>44</v>
      </c>
      <c r="I99" s="40" t="str">
        <f t="shared" si="50"/>
        <v>Wacławek</v>
      </c>
      <c r="J99" s="59" t="s">
        <v>351</v>
      </c>
      <c r="K99" s="29" t="s">
        <v>245</v>
      </c>
      <c r="L99" s="21" t="str">
        <f t="shared" si="52"/>
        <v>Wacławek Zbigniew Dr inż.</v>
      </c>
      <c r="M99" s="25" t="str">
        <f t="shared" si="53"/>
        <v xml:space="preserve">Zbigniew | Wacławek | Dr inż. |  ( 05129 )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7" customFormat="1">
      <c r="A100" s="26" t="s">
        <v>327</v>
      </c>
      <c r="B100" s="21" t="s">
        <v>29</v>
      </c>
      <c r="C100" s="40" t="s">
        <v>350</v>
      </c>
      <c r="D100" s="21" t="s">
        <v>44</v>
      </c>
      <c r="E100" s="21" t="s">
        <v>161</v>
      </c>
      <c r="F100" s="27" t="str">
        <f t="shared" si="51"/>
        <v>Wieczorek Krzysztof Dr hab. inż.</v>
      </c>
      <c r="G100" s="40" t="str">
        <f t="shared" si="49"/>
        <v>Krzysztof</v>
      </c>
      <c r="H100" s="28"/>
      <c r="I100" s="40" t="str">
        <f t="shared" si="50"/>
        <v>Wieczorek</v>
      </c>
      <c r="J100" s="97" t="s">
        <v>351</v>
      </c>
      <c r="K100" s="29" t="s">
        <v>244</v>
      </c>
      <c r="L100" s="21" t="str">
        <f t="shared" si="52"/>
        <v>Wieczorek Krzysztof Dr hab. inż.</v>
      </c>
      <c r="M100" s="25" t="str">
        <f t="shared" si="53"/>
        <v xml:space="preserve">Krzysztof | Wieczorek | Dr hab. inż. |  ( 05144 )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39" customFormat="1">
      <c r="A101" s="42" t="s">
        <v>356</v>
      </c>
      <c r="B101" s="40" t="s">
        <v>32</v>
      </c>
      <c r="C101" s="40" t="s">
        <v>348</v>
      </c>
      <c r="D101" s="40" t="s">
        <v>56</v>
      </c>
      <c r="E101" s="40" t="s">
        <v>357</v>
      </c>
      <c r="F101" s="43" t="str">
        <f t="shared" si="51"/>
        <v>Wąsowski Marek Dr inż.</v>
      </c>
      <c r="G101" s="40" t="str">
        <f t="shared" si="49"/>
        <v>Marek</v>
      </c>
      <c r="H101" s="44"/>
      <c r="I101" s="40" t="str">
        <f t="shared" si="50"/>
        <v>Wąsowski</v>
      </c>
      <c r="J101" s="99" t="s">
        <v>354</v>
      </c>
      <c r="K101" s="45" t="s">
        <v>247</v>
      </c>
      <c r="L101" s="40" t="str">
        <f t="shared" si="52"/>
        <v>Wąsowski Marek Dr inż.</v>
      </c>
      <c r="M101" s="41" t="str">
        <f t="shared" si="53"/>
        <v xml:space="preserve">Marek | Wąsowski | Dr inż. |  ( 05415 ) </v>
      </c>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row>
    <row r="102" spans="1:40" s="5" customFormat="1">
      <c r="A102" s="26" t="s">
        <v>328</v>
      </c>
      <c r="B102" s="21" t="s">
        <v>74</v>
      </c>
      <c r="C102" s="21" t="s">
        <v>227</v>
      </c>
      <c r="D102" s="21" t="s">
        <v>162</v>
      </c>
      <c r="E102" s="21" t="s">
        <v>163</v>
      </c>
      <c r="F102" s="27" t="str">
        <f t="shared" si="51"/>
        <v>Wilczyński Artur Prof. dr hab. inż.</v>
      </c>
      <c r="G102" s="40" t="str">
        <f t="shared" si="49"/>
        <v>Artur</v>
      </c>
      <c r="H102" s="28" t="s">
        <v>82</v>
      </c>
      <c r="I102" s="40" t="str">
        <f t="shared" si="50"/>
        <v>Wilczyński</v>
      </c>
      <c r="J102" s="80" t="s">
        <v>354</v>
      </c>
      <c r="K102" s="29" t="s">
        <v>248</v>
      </c>
      <c r="L102" s="21" t="str">
        <f t="shared" si="52"/>
        <v>Wilczyński Artur Prof. dr hab. inż.</v>
      </c>
      <c r="M102" s="25" t="str">
        <f t="shared" si="53"/>
        <v xml:space="preserve">Artur | Wilczyński | Prof. dr hab. inż. |  ( 05813 )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26" t="s">
        <v>329</v>
      </c>
      <c r="B103" s="21" t="s">
        <v>74</v>
      </c>
      <c r="C103" s="40" t="s">
        <v>346</v>
      </c>
      <c r="D103" s="21" t="s">
        <v>82</v>
      </c>
      <c r="E103" s="21" t="s">
        <v>164</v>
      </c>
      <c r="F103" s="27" t="str">
        <f t="shared" ref="F103:F116" si="56">L103</f>
        <v>Wilkosz Kazimierz Prof. dr hab. inż.</v>
      </c>
      <c r="G103" s="40" t="str">
        <f t="shared" si="49"/>
        <v>Kazimierz</v>
      </c>
      <c r="H103" s="28" t="s">
        <v>240</v>
      </c>
      <c r="I103" s="40" t="str">
        <f t="shared" si="50"/>
        <v>Wilkosz</v>
      </c>
      <c r="J103" s="81" t="s">
        <v>354</v>
      </c>
      <c r="K103" s="29" t="s">
        <v>248</v>
      </c>
      <c r="L103" s="21" t="str">
        <f t="shared" ref="L103:L116" si="57">CONCATENATE(E103," ",D103," ",B103)</f>
        <v>Wilkosz Kazimierz Prof. dr hab. inż.</v>
      </c>
      <c r="M103" s="25" t="str">
        <f t="shared" ref="M103:M116" si="58">CONCATENATE(D103," | ",E103," | ",B103," | "," ( ",A103, " ) ")</f>
        <v xml:space="preserve">Kazimierz | Wilkosz | Prof. dr hab. inż. |  ( 05255 )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4" customFormat="1">
      <c r="A104" s="26" t="s">
        <v>330</v>
      </c>
      <c r="B104" s="21" t="s">
        <v>121</v>
      </c>
      <c r="C104" s="21" t="s">
        <v>253</v>
      </c>
      <c r="D104" s="21" t="s">
        <v>45</v>
      </c>
      <c r="E104" s="21" t="s">
        <v>165</v>
      </c>
      <c r="F104" s="27" t="str">
        <f t="shared" si="56"/>
        <v>Wiszniewski Andrzej Prof. zw. dr hab. inż.</v>
      </c>
      <c r="G104" s="40" t="str">
        <f t="shared" si="49"/>
        <v>Andrzej</v>
      </c>
      <c r="H104" s="28" t="s">
        <v>235</v>
      </c>
      <c r="I104" s="40" t="str">
        <f t="shared" si="50"/>
        <v>Wiszniewski</v>
      </c>
      <c r="J104" s="82" t="s">
        <v>354</v>
      </c>
      <c r="K104" s="29" t="s">
        <v>247</v>
      </c>
      <c r="L104" s="21" t="str">
        <f t="shared" si="57"/>
        <v>Wiszniewski Andrzej Prof. zw. dr hab. inż.</v>
      </c>
      <c r="M104" s="25" t="str">
        <f t="shared" si="58"/>
        <v xml:space="preserve">Andrzej | Wiszniewski | Prof. zw. dr hab. inż. |  ( 05256 )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c r="A105" s="26" t="s">
        <v>331</v>
      </c>
      <c r="B105" s="21" t="s">
        <v>32</v>
      </c>
      <c r="C105" s="40" t="s">
        <v>33</v>
      </c>
      <c r="D105" s="21" t="s">
        <v>105</v>
      </c>
      <c r="E105" s="21" t="s">
        <v>166</v>
      </c>
      <c r="F105" s="27" t="str">
        <f t="shared" si="56"/>
        <v>Wiśniewski Grzegorz Dr inż.</v>
      </c>
      <c r="G105" s="40" t="str">
        <f t="shared" si="49"/>
        <v>Grzegorz</v>
      </c>
      <c r="H105" s="28" t="s">
        <v>147</v>
      </c>
      <c r="I105" s="40" t="str">
        <f t="shared" si="50"/>
        <v>Wiśniewski</v>
      </c>
      <c r="J105" s="83" t="s">
        <v>354</v>
      </c>
      <c r="K105" s="29" t="s">
        <v>247</v>
      </c>
      <c r="L105" s="21" t="str">
        <f t="shared" si="57"/>
        <v>Wiśniewski Grzegorz Dr inż.</v>
      </c>
      <c r="M105" s="25" t="str">
        <f t="shared" si="58"/>
        <v xml:space="preserve">Grzegorz | Wiśniewski | Dr inż. |  ( 05214 )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s="6" customFormat="1">
      <c r="A106" s="26" t="s">
        <v>332</v>
      </c>
      <c r="B106" s="21" t="s">
        <v>29</v>
      </c>
      <c r="C106" s="21" t="s">
        <v>227</v>
      </c>
      <c r="D106" s="21" t="s">
        <v>167</v>
      </c>
      <c r="E106" s="21" t="s">
        <v>168</v>
      </c>
      <c r="F106" s="27" t="str">
        <f t="shared" si="56"/>
        <v>Wnukowska Bogumiła Dr hab. inż.</v>
      </c>
      <c r="G106" s="40" t="str">
        <f t="shared" si="49"/>
        <v>Bogumiła</v>
      </c>
      <c r="H106" s="28" t="s">
        <v>242</v>
      </c>
      <c r="I106" s="40" t="str">
        <f t="shared" si="50"/>
        <v>Wnukowska</v>
      </c>
      <c r="J106" s="84" t="s">
        <v>354</v>
      </c>
      <c r="K106" s="45" t="s">
        <v>368</v>
      </c>
      <c r="L106" s="21" t="str">
        <f t="shared" si="57"/>
        <v>Wnukowska Bogumiła Dr hab. inż.</v>
      </c>
      <c r="M106" s="25" t="str">
        <f t="shared" si="58"/>
        <v xml:space="preserve">Bogumiła | Wnukowska | Dr hab. inż. |  ( 05258z ) </v>
      </c>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s="7" customFormat="1">
      <c r="A107" s="26" t="s">
        <v>333</v>
      </c>
      <c r="B107" s="40" t="s">
        <v>29</v>
      </c>
      <c r="C107" s="40" t="s">
        <v>350</v>
      </c>
      <c r="D107" s="21" t="s">
        <v>46</v>
      </c>
      <c r="E107" s="21" t="s">
        <v>169</v>
      </c>
      <c r="F107" s="27" t="str">
        <f t="shared" si="56"/>
        <v>Wolkiewicz Marcin Dr hab. inż.</v>
      </c>
      <c r="G107" s="40" t="str">
        <f t="shared" si="49"/>
        <v>Marcin</v>
      </c>
      <c r="H107" s="28"/>
      <c r="I107" s="40" t="str">
        <f t="shared" si="50"/>
        <v>Wolkiewicz</v>
      </c>
      <c r="J107" s="131" t="s">
        <v>358</v>
      </c>
      <c r="K107" s="29" t="s">
        <v>250</v>
      </c>
      <c r="L107" s="21" t="str">
        <f t="shared" si="57"/>
        <v>Wolkiewicz Marcin Dr hab. inż.</v>
      </c>
      <c r="M107" s="25" t="str">
        <f t="shared" si="58"/>
        <v xml:space="preserve">Marcin | Wolkiewicz | Dr hab. inż. |  ( 05377 ) </v>
      </c>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s="7" customFormat="1">
      <c r="A108" s="26" t="s">
        <v>334</v>
      </c>
      <c r="B108" s="21" t="s">
        <v>32</v>
      </c>
      <c r="C108" s="40" t="s">
        <v>33</v>
      </c>
      <c r="D108" s="21" t="s">
        <v>90</v>
      </c>
      <c r="E108" s="21" t="s">
        <v>170</v>
      </c>
      <c r="F108" s="27" t="str">
        <f t="shared" si="56"/>
        <v>Woźny Leszek Dr inż.</v>
      </c>
      <c r="G108" s="40" t="str">
        <f t="shared" si="49"/>
        <v>Leszek</v>
      </c>
      <c r="H108" s="28" t="s">
        <v>53</v>
      </c>
      <c r="I108" s="40" t="str">
        <f t="shared" si="50"/>
        <v>Woźny</v>
      </c>
      <c r="J108" s="60" t="s">
        <v>351</v>
      </c>
      <c r="K108" s="29" t="s">
        <v>246</v>
      </c>
      <c r="L108" s="21" t="str">
        <f t="shared" si="57"/>
        <v>Woźny Leszek Dr inż.</v>
      </c>
      <c r="M108" s="25" t="str">
        <f t="shared" si="58"/>
        <v xml:space="preserve">Leszek | Woźny | Dr inż. |  ( 05131 ) </v>
      </c>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s="39" customFormat="1">
      <c r="A109" s="42" t="s">
        <v>335</v>
      </c>
      <c r="B109" s="40" t="s">
        <v>32</v>
      </c>
      <c r="C109" s="40" t="s">
        <v>33</v>
      </c>
      <c r="D109" s="40" t="s">
        <v>264</v>
      </c>
      <c r="E109" s="40" t="s">
        <v>267</v>
      </c>
      <c r="F109" s="43" t="str">
        <f t="shared" si="56"/>
        <v>Wróbel Karol Dr inż.</v>
      </c>
      <c r="G109" s="40" t="str">
        <f t="shared" si="49"/>
        <v>Karol</v>
      </c>
      <c r="H109" s="44"/>
      <c r="I109" s="40" t="str">
        <f t="shared" si="50"/>
        <v>Wróbel</v>
      </c>
      <c r="J109" s="132" t="s">
        <v>358</v>
      </c>
      <c r="K109" s="45" t="s">
        <v>250</v>
      </c>
      <c r="L109" s="40" t="str">
        <f t="shared" si="57"/>
        <v>Wróbel Karol Dr inż.</v>
      </c>
      <c r="M109" s="41" t="str">
        <f t="shared" si="58"/>
        <v xml:space="preserve">Karol | Wróbel | Dr inż. |  ( 053112 ) </v>
      </c>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row>
    <row r="110" spans="1:40" s="5" customFormat="1">
      <c r="A110" s="26" t="s">
        <v>336</v>
      </c>
      <c r="B110" s="21" t="s">
        <v>74</v>
      </c>
      <c r="C110" s="21" t="s">
        <v>227</v>
      </c>
      <c r="D110" s="21" t="s">
        <v>100</v>
      </c>
      <c r="E110" s="21" t="s">
        <v>171</v>
      </c>
      <c r="F110" s="27" t="str">
        <f t="shared" si="56"/>
        <v>Wróblewski Zbigniew Prof. dr hab. inż.</v>
      </c>
      <c r="G110" s="40" t="str">
        <f t="shared" si="49"/>
        <v>Zbigniew</v>
      </c>
      <c r="H110" s="28" t="s">
        <v>84</v>
      </c>
      <c r="I110" s="40" t="str">
        <f t="shared" si="50"/>
        <v>Wróblewski</v>
      </c>
      <c r="J110" s="85" t="s">
        <v>354</v>
      </c>
      <c r="K110" s="45" t="s">
        <v>368</v>
      </c>
      <c r="L110" s="21" t="str">
        <f t="shared" si="57"/>
        <v>Wróblewski Zbigniew Prof. dr hab. inż.</v>
      </c>
      <c r="M110" s="25" t="str">
        <f t="shared" si="58"/>
        <v xml:space="preserve">Zbigniew | Wróblewski | Prof. dr hab. inż. |  ( 05259z ) </v>
      </c>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s="7" customFormat="1">
      <c r="A111" s="26" t="s">
        <v>337</v>
      </c>
      <c r="B111" s="21" t="s">
        <v>32</v>
      </c>
      <c r="C111" s="21" t="s">
        <v>227</v>
      </c>
      <c r="D111" s="21" t="s">
        <v>91</v>
      </c>
      <c r="E111" s="21" t="s">
        <v>172</v>
      </c>
      <c r="F111" s="27" t="str">
        <f t="shared" si="56"/>
        <v>Zacirka Ryszard Dr inż.</v>
      </c>
      <c r="G111" s="40" t="str">
        <f t="shared" si="49"/>
        <v>Ryszard</v>
      </c>
      <c r="H111" s="28" t="s">
        <v>243</v>
      </c>
      <c r="I111" s="40" t="str">
        <f t="shared" si="50"/>
        <v>Zacirka</v>
      </c>
      <c r="J111" s="86" t="s">
        <v>354</v>
      </c>
      <c r="K111" s="45" t="s">
        <v>368</v>
      </c>
      <c r="L111" s="21" t="str">
        <f t="shared" si="57"/>
        <v>Zacirka Ryszard Dr inż.</v>
      </c>
      <c r="M111" s="25" t="str">
        <f t="shared" si="58"/>
        <v xml:space="preserve">Ryszard | Zacirka | Dr inż. |  ( 05260 ) </v>
      </c>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s="6" customFormat="1">
      <c r="A112" s="26" t="s">
        <v>338</v>
      </c>
      <c r="B112" s="21" t="s">
        <v>29</v>
      </c>
      <c r="C112" s="21" t="s">
        <v>227</v>
      </c>
      <c r="D112" s="21" t="s">
        <v>84</v>
      </c>
      <c r="E112" s="21" t="s">
        <v>173</v>
      </c>
      <c r="F112" s="27" t="str">
        <f t="shared" si="56"/>
        <v>Zawilak Jan Dr hab. inż.</v>
      </c>
      <c r="G112" s="40" t="str">
        <f t="shared" si="49"/>
        <v>Jan</v>
      </c>
      <c r="H112" s="28"/>
      <c r="I112" s="40" t="str">
        <f t="shared" si="50"/>
        <v>Zawilak</v>
      </c>
      <c r="J112" s="133" t="s">
        <v>358</v>
      </c>
      <c r="K112" s="29" t="s">
        <v>249</v>
      </c>
      <c r="L112" s="21" t="str">
        <f t="shared" si="57"/>
        <v>Zawilak Jan Dr hab. inż.</v>
      </c>
      <c r="M112" s="25" t="str">
        <f t="shared" si="58"/>
        <v xml:space="preserve">Jan | Zawilak | Dr hab. inż. |  ( 05351 ) </v>
      </c>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s="6" customFormat="1">
      <c r="A113" s="26" t="s">
        <v>339</v>
      </c>
      <c r="B113" s="26" t="s">
        <v>32</v>
      </c>
      <c r="C113" s="21" t="s">
        <v>33</v>
      </c>
      <c r="D113" s="26" t="s">
        <v>55</v>
      </c>
      <c r="E113" s="26" t="s">
        <v>173</v>
      </c>
      <c r="F113" s="30" t="str">
        <f t="shared" si="56"/>
        <v>Zawilak Tomasz Dr inż.</v>
      </c>
      <c r="G113" s="40" t="str">
        <f t="shared" si="49"/>
        <v>Tomasz</v>
      </c>
      <c r="H113" s="28" t="s">
        <v>79</v>
      </c>
      <c r="I113" s="40" t="str">
        <f t="shared" si="50"/>
        <v>Zawilak</v>
      </c>
      <c r="J113" s="134" t="s">
        <v>358</v>
      </c>
      <c r="K113" s="29" t="s">
        <v>249</v>
      </c>
      <c r="L113" s="21" t="str">
        <f t="shared" si="57"/>
        <v>Zawilak Tomasz Dr inż.</v>
      </c>
      <c r="M113" s="25" t="str">
        <f t="shared" si="58"/>
        <v xml:space="preserve">Tomasz | Zawilak | Dr inż. |  ( 05362 ) </v>
      </c>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s="6" customFormat="1">
      <c r="A114" s="26" t="s">
        <v>340</v>
      </c>
      <c r="B114" s="21" t="s">
        <v>29</v>
      </c>
      <c r="C114" s="40" t="s">
        <v>350</v>
      </c>
      <c r="D114" s="21" t="s">
        <v>84</v>
      </c>
      <c r="E114" s="21" t="s">
        <v>174</v>
      </c>
      <c r="F114" s="27" t="str">
        <f t="shared" si="56"/>
        <v>Ziaja Jan Dr hab. inż.</v>
      </c>
      <c r="G114" s="40" t="str">
        <f t="shared" si="49"/>
        <v>Jan</v>
      </c>
      <c r="H114" s="28" t="s">
        <v>34</v>
      </c>
      <c r="I114" s="40" t="str">
        <f t="shared" si="50"/>
        <v>Ziaja</v>
      </c>
      <c r="J114" s="98" t="s">
        <v>351</v>
      </c>
      <c r="K114" s="29" t="s">
        <v>246</v>
      </c>
      <c r="L114" s="21" t="str">
        <f t="shared" si="57"/>
        <v>Ziaja Jan Dr hab. inż.</v>
      </c>
      <c r="M114" s="25" t="str">
        <f t="shared" si="58"/>
        <v xml:space="preserve">Jan | Ziaja | Dr hab. inż. |  ( 05132 ) </v>
      </c>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s="39" customFormat="1" ht="15.75" thickBot="1">
      <c r="A115" s="42" t="s">
        <v>380</v>
      </c>
      <c r="B115" s="40" t="s">
        <v>28</v>
      </c>
      <c r="C115" s="40" t="s">
        <v>348</v>
      </c>
      <c r="D115" s="40" t="s">
        <v>69</v>
      </c>
      <c r="E115" s="40" t="s">
        <v>379</v>
      </c>
      <c r="F115" s="31" t="str">
        <f t="shared" ref="F115" si="59">L115</f>
        <v>Żychlewicz Mateusz Mgr inż.</v>
      </c>
      <c r="G115" s="32" t="str">
        <f t="shared" ref="G115" si="60">D115</f>
        <v>Mateusz</v>
      </c>
      <c r="H115" s="32"/>
      <c r="I115" s="32" t="str">
        <f t="shared" ref="I115" si="61">E115</f>
        <v>Żychlewicz</v>
      </c>
      <c r="J115" s="134" t="s">
        <v>358</v>
      </c>
      <c r="K115" s="33"/>
      <c r="L115" s="40" t="str">
        <f t="shared" ref="L115" si="62">CONCATENATE(E115," ",D115," ",B115)</f>
        <v>Żychlewicz Mateusz Mgr inż.</v>
      </c>
      <c r="M115" s="41" t="str">
        <f t="shared" ref="M115" si="63">CONCATENATE(D115," | ",E115," | ",B115," | "," ( ",A115, " ) ")</f>
        <v xml:space="preserve">Mateusz | Żychlewicz | Mgr inż. |  ( p53101 ) </v>
      </c>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row>
    <row r="116" spans="1:40" s="7" customFormat="1" ht="15.75" thickBot="1">
      <c r="A116" s="26" t="s">
        <v>341</v>
      </c>
      <c r="B116" s="40" t="s">
        <v>29</v>
      </c>
      <c r="C116" s="40" t="s">
        <v>350</v>
      </c>
      <c r="D116" s="21" t="s">
        <v>60</v>
      </c>
      <c r="E116" s="21" t="s">
        <v>175</v>
      </c>
      <c r="F116" s="31" t="str">
        <f t="shared" si="56"/>
        <v>Żyłka Paweł Dr hab. inż.</v>
      </c>
      <c r="G116" s="32" t="str">
        <f t="shared" si="49"/>
        <v>Paweł</v>
      </c>
      <c r="H116" s="32"/>
      <c r="I116" s="32" t="str">
        <f t="shared" si="50"/>
        <v>Żyłka</v>
      </c>
      <c r="J116" s="32" t="s">
        <v>351</v>
      </c>
      <c r="K116" s="33" t="s">
        <v>246</v>
      </c>
      <c r="L116" s="21" t="str">
        <f t="shared" si="57"/>
        <v>Żyłka Paweł Dr hab. inż.</v>
      </c>
      <c r="M116" s="25" t="str">
        <f t="shared" si="58"/>
        <v xml:space="preserve">Paweł | Żyłka | Dr hab. inż. |  ( 05134 ) </v>
      </c>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c r="A117" s="21"/>
      <c r="B117" s="21"/>
      <c r="C117" s="21"/>
      <c r="D117" s="21"/>
      <c r="E117" s="21"/>
      <c r="F117" s="21">
        <v>1</v>
      </c>
      <c r="G117" s="21">
        <v>2</v>
      </c>
      <c r="H117" s="21">
        <v>3</v>
      </c>
      <c r="I117" s="21">
        <v>4</v>
      </c>
      <c r="J117" s="21">
        <v>5</v>
      </c>
      <c r="K117" s="21">
        <v>6</v>
      </c>
      <c r="L117" s="21"/>
      <c r="M117" s="21"/>
    </row>
    <row r="118" spans="1:40">
      <c r="F118"/>
      <c r="G118"/>
      <c r="H118"/>
      <c r="I118"/>
    </row>
    <row r="119" spans="1:40">
      <c r="F119"/>
      <c r="G119"/>
      <c r="H119"/>
      <c r="I119"/>
    </row>
    <row r="120" spans="1:40">
      <c r="F120"/>
      <c r="G120"/>
      <c r="H120"/>
      <c r="I120"/>
    </row>
    <row r="121" spans="1:40">
      <c r="F121"/>
      <c r="G121"/>
      <c r="H121"/>
      <c r="I121"/>
    </row>
    <row r="122" spans="1:40">
      <c r="F122"/>
      <c r="G122"/>
      <c r="H122"/>
      <c r="I122"/>
    </row>
    <row r="123" spans="1:40">
      <c r="F123"/>
      <c r="G123"/>
      <c r="H123"/>
      <c r="I123"/>
    </row>
    <row r="124" spans="1:40">
      <c r="F124"/>
      <c r="G124"/>
      <c r="H124"/>
      <c r="I124"/>
    </row>
    <row r="125" spans="1:40">
      <c r="F125"/>
      <c r="G125"/>
      <c r="H125"/>
      <c r="I125"/>
    </row>
  </sheetData>
  <autoFilter ref="A1:L117" xr:uid="{00000000-0009-0000-0000-000001000000}"/>
  <sortState xmlns:xlrd2="http://schemas.microsoft.com/office/spreadsheetml/2017/richdata2" ref="A3:M123">
    <sortCondition ref="I3:I123"/>
    <sortCondition ref="G3:G12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workbookViewId="0">
      <selection activeCell="A3" sqref="A3"/>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c r="A1" s="18" t="s">
        <v>369</v>
      </c>
      <c r="B1" t="s">
        <v>181</v>
      </c>
      <c r="E1" t="str">
        <f t="shared" ref="E1" si="0">CONCATENATE(A1,"_",B1,"_",C1)</f>
        <v>Automatyka Przemysłowa_inż._</v>
      </c>
      <c r="F1" s="2" t="str">
        <f>E1</f>
        <v>Automatyka Przemysłowa_inż._</v>
      </c>
      <c r="G1" s="2" t="str">
        <f t="shared" ref="G1:I2" si="1">A1</f>
        <v>Automatyka Przemysłowa</v>
      </c>
      <c r="H1" s="2" t="str">
        <f t="shared" si="1"/>
        <v>inż.</v>
      </c>
      <c r="I1" s="2">
        <f t="shared" si="1"/>
        <v>0</v>
      </c>
    </row>
    <row r="2" spans="1:9">
      <c r="A2" t="s">
        <v>178</v>
      </c>
      <c r="B2" t="s">
        <v>181</v>
      </c>
      <c r="C2" s="18"/>
      <c r="E2" t="str">
        <f t="shared" ref="E2:E10" si="2">CONCATENATE(A2,"_",B2,"_",C2)</f>
        <v>Elektrotechnika_inż._</v>
      </c>
      <c r="F2" s="2" t="str">
        <f t="shared" ref="F2:F9" si="3">E2</f>
        <v>Elektrotechnika_inż._</v>
      </c>
      <c r="G2" s="2" t="str">
        <f t="shared" si="1"/>
        <v>Elektrotechnika</v>
      </c>
      <c r="H2" s="2" t="str">
        <f t="shared" si="1"/>
        <v>inż.</v>
      </c>
      <c r="I2" s="2">
        <f t="shared" si="1"/>
        <v>0</v>
      </c>
    </row>
    <row r="3" spans="1:9">
      <c r="A3" t="s">
        <v>394</v>
      </c>
      <c r="B3" t="s">
        <v>181</v>
      </c>
      <c r="D3" t="str">
        <f t="shared" ref="D3:D10" si="4">E3</f>
        <v>Elektromechatronika_inż._</v>
      </c>
      <c r="E3" t="str">
        <f t="shared" si="2"/>
        <v>Elektromechatronika_inż._</v>
      </c>
      <c r="F3" s="2" t="str">
        <f t="shared" si="3"/>
        <v>Elektromechatronika_inż._</v>
      </c>
      <c r="G3" s="2" t="str">
        <f t="shared" ref="G3:H9" si="5">A3</f>
        <v>Elektromechatronika</v>
      </c>
      <c r="H3" s="2" t="str">
        <f t="shared" si="5"/>
        <v>inż.</v>
      </c>
      <c r="I3" s="2"/>
    </row>
    <row r="4" spans="1:9">
      <c r="A4" t="s">
        <v>369</v>
      </c>
      <c r="B4" t="s">
        <v>182</v>
      </c>
      <c r="C4" t="s">
        <v>179</v>
      </c>
      <c r="D4" t="str">
        <f t="shared" si="4"/>
        <v>Automatyka Przemysłowa_mgr_AMU</v>
      </c>
      <c r="E4" t="str">
        <f t="shared" si="2"/>
        <v>Automatyka Przemysłowa_mgr_AMU</v>
      </c>
      <c r="F4" s="2" t="str">
        <f t="shared" si="3"/>
        <v>Automatyka Przemysłowa_mgr_AMU</v>
      </c>
      <c r="G4" s="2" t="str">
        <f t="shared" si="5"/>
        <v>Automatyka Przemysłowa</v>
      </c>
      <c r="H4" s="2" t="str">
        <f t="shared" si="5"/>
        <v>mgr</v>
      </c>
      <c r="I4" s="2" t="str">
        <f t="shared" ref="I4:I10" si="6">C4</f>
        <v>AMU</v>
      </c>
    </row>
    <row r="5" spans="1:9">
      <c r="A5" s="18" t="s">
        <v>369</v>
      </c>
      <c r="B5" t="s">
        <v>182</v>
      </c>
      <c r="C5" t="s">
        <v>183</v>
      </c>
      <c r="D5" t="str">
        <f t="shared" si="4"/>
        <v>Automatyka Przemysłowa_mgr_ASE</v>
      </c>
      <c r="E5" t="str">
        <f t="shared" si="2"/>
        <v>Automatyka Przemysłowa_mgr_ASE</v>
      </c>
      <c r="F5" s="2" t="str">
        <f t="shared" si="3"/>
        <v>Automatyka Przemysłowa_mgr_ASE</v>
      </c>
      <c r="G5" s="2" t="str">
        <f t="shared" si="5"/>
        <v>Automatyka Przemysłowa</v>
      </c>
      <c r="H5" s="2" t="str">
        <f t="shared" si="5"/>
        <v>mgr</v>
      </c>
      <c r="I5" s="2" t="str">
        <f t="shared" si="6"/>
        <v>ASE</v>
      </c>
    </row>
    <row r="6" spans="1:9">
      <c r="A6" t="s">
        <v>178</v>
      </c>
      <c r="B6" t="s">
        <v>182</v>
      </c>
      <c r="C6" t="s">
        <v>180</v>
      </c>
      <c r="D6" t="str">
        <f t="shared" si="4"/>
        <v>Elektrotechnika_mgr_EEN</v>
      </c>
      <c r="E6" t="str">
        <f t="shared" si="2"/>
        <v>Elektrotechnika_mgr_EEN</v>
      </c>
      <c r="F6" s="2" t="str">
        <f t="shared" si="3"/>
        <v>Elektrotechnika_mgr_EEN</v>
      </c>
      <c r="G6" s="2" t="str">
        <f t="shared" si="5"/>
        <v>Elektrotechnika</v>
      </c>
      <c r="H6" s="2" t="str">
        <f t="shared" si="5"/>
        <v>mgr</v>
      </c>
      <c r="I6" s="2" t="str">
        <f t="shared" si="6"/>
        <v>EEN</v>
      </c>
    </row>
    <row r="7" spans="1:9">
      <c r="A7" t="s">
        <v>178</v>
      </c>
      <c r="B7" t="s">
        <v>182</v>
      </c>
      <c r="C7" t="s">
        <v>184</v>
      </c>
      <c r="D7" t="str">
        <f t="shared" si="4"/>
        <v>Elektrotechnika_mgr_ETP</v>
      </c>
      <c r="E7" t="str">
        <f t="shared" si="2"/>
        <v>Elektrotechnika_mgr_ETP</v>
      </c>
      <c r="F7" s="2" t="str">
        <f t="shared" si="3"/>
        <v>Elektrotechnika_mgr_ETP</v>
      </c>
      <c r="G7" s="2" t="str">
        <f t="shared" si="5"/>
        <v>Elektrotechnika</v>
      </c>
      <c r="H7" s="2" t="str">
        <f t="shared" si="5"/>
        <v>mgr</v>
      </c>
      <c r="I7" s="2" t="str">
        <f t="shared" si="6"/>
        <v>ETP</v>
      </c>
    </row>
    <row r="8" spans="1:9">
      <c r="A8" t="s">
        <v>178</v>
      </c>
      <c r="B8" t="s">
        <v>182</v>
      </c>
      <c r="C8" t="s">
        <v>185</v>
      </c>
      <c r="D8" t="str">
        <f t="shared" si="4"/>
        <v>Elektrotechnika_mgr_CPE</v>
      </c>
      <c r="E8" t="str">
        <f t="shared" si="2"/>
        <v>Elektrotechnika_mgr_CPE</v>
      </c>
      <c r="F8" s="2" t="str">
        <f t="shared" si="3"/>
        <v>Elektrotechnika_mgr_CPE</v>
      </c>
      <c r="G8" s="2" t="str">
        <f t="shared" si="5"/>
        <v>Elektrotechnika</v>
      </c>
      <c r="H8" s="2" t="str">
        <f t="shared" si="5"/>
        <v>mgr</v>
      </c>
      <c r="I8" s="2" t="str">
        <f t="shared" si="6"/>
        <v>CPE</v>
      </c>
    </row>
    <row r="9" spans="1:9">
      <c r="A9" t="s">
        <v>178</v>
      </c>
      <c r="B9" t="s">
        <v>182</v>
      </c>
      <c r="C9" t="s">
        <v>186</v>
      </c>
      <c r="D9" t="str">
        <f t="shared" si="4"/>
        <v>Elektrotechnika_mgr_RES</v>
      </c>
      <c r="E9" t="str">
        <f t="shared" si="2"/>
        <v>Elektrotechnika_mgr_RES</v>
      </c>
      <c r="F9" s="2" t="str">
        <f t="shared" si="3"/>
        <v>Elektrotechnika_mgr_RES</v>
      </c>
      <c r="G9" s="2" t="str">
        <f t="shared" si="5"/>
        <v>Elektrotechnika</v>
      </c>
      <c r="H9" s="2" t="str">
        <f t="shared" si="5"/>
        <v>mgr</v>
      </c>
      <c r="I9" s="2" t="str">
        <f t="shared" si="6"/>
        <v>RES</v>
      </c>
    </row>
    <row r="10" spans="1:9">
      <c r="A10" t="s">
        <v>178</v>
      </c>
      <c r="B10" t="s">
        <v>182</v>
      </c>
      <c r="C10" s="18" t="s">
        <v>224</v>
      </c>
      <c r="D10" t="str">
        <f t="shared" si="4"/>
        <v>Elektrotechnika_mgr_OZE</v>
      </c>
      <c r="E10" t="str">
        <f t="shared" si="2"/>
        <v>Elektrotechnika_mgr_OZE</v>
      </c>
      <c r="F10" s="2" t="str">
        <f t="shared" ref="F10" si="7">E10</f>
        <v>Elektrotechnika_mgr_OZE</v>
      </c>
      <c r="G10" s="2" t="str">
        <f t="shared" ref="G10" si="8">A10</f>
        <v>Elektrotechnika</v>
      </c>
      <c r="H10" s="2" t="str">
        <f t="shared" ref="H10" si="9">B10</f>
        <v>mgr</v>
      </c>
      <c r="I10" s="2" t="str">
        <f t="shared" si="6"/>
        <v>OZE</v>
      </c>
    </row>
    <row r="11" spans="1:9">
      <c r="F11">
        <v>1</v>
      </c>
      <c r="G11">
        <v>2</v>
      </c>
      <c r="H11">
        <v>3</v>
      </c>
      <c r="I11">
        <v>4</v>
      </c>
    </row>
    <row r="14" spans="1:9">
      <c r="A14" t="s">
        <v>211</v>
      </c>
      <c r="B14" t="s">
        <v>254</v>
      </c>
    </row>
    <row r="15" spans="1:9">
      <c r="A15" s="12" t="s">
        <v>225</v>
      </c>
      <c r="B15" t="s">
        <v>216</v>
      </c>
    </row>
    <row r="16" spans="1:9">
      <c r="A16" s="12" t="s">
        <v>226</v>
      </c>
      <c r="B16" t="s">
        <v>217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sheetProtection algorithmName="SHA-512" hashValue="xZYqIIoX5QVSeFbjJeGHgORLA9FX64CtLPtAkJnC6Gp+3o5qQZfijlO+Lf4a7B7EUiWEuMCbzfDhyNc/XIdf/Q==" saltValue="Dxe9kB6TueRl8BNZETWAi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Tematy</vt:lpstr>
      <vt:lpstr>Prowadzacy</vt:lpstr>
      <vt:lpstr>studia</vt:lpstr>
      <vt:lpstr>Arkusz1</vt:lpstr>
      <vt:lpstr>forma</vt:lpstr>
      <vt:lpstr>kierunki</vt:lpstr>
      <vt:lpstr>Pracownicy</vt:lpstr>
      <vt:lpstr>studia!robert</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Adam</cp:lastModifiedBy>
  <cp:lastPrinted>2022-06-07T12:37:09Z</cp:lastPrinted>
  <dcterms:created xsi:type="dcterms:W3CDTF">2014-12-07T15:26:17Z</dcterms:created>
  <dcterms:modified xsi:type="dcterms:W3CDTF">2022-12-22T07:39:11Z</dcterms:modified>
</cp:coreProperties>
</file>